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2880" windowWidth="19260" windowHeight="4335"/>
  </bookViews>
  <sheets>
    <sheet name="Лист3" sheetId="4" r:id="rId1"/>
    <sheet name="Перечень изменений" sheetId="5" r:id="rId2"/>
  </sheets>
  <definedNames>
    <definedName name="_xlnm._FilterDatabase" localSheetId="0" hidden="1">Лист3!$A$18:$O$151</definedName>
    <definedName name="_xlnm.Print_Titles" localSheetId="0">Лист3!$15:$18</definedName>
    <definedName name="_xlnm.Print_Area" localSheetId="0">Лист3!$A$1:$P$202</definedName>
  </definedNames>
  <calcPr calcId="145621"/>
</workbook>
</file>

<file path=xl/calcChain.xml><?xml version="1.0" encoding="utf-8"?>
<calcChain xmlns="http://schemas.openxmlformats.org/spreadsheetml/2006/main">
  <c r="A202" i="4" l="1"/>
  <c r="A201" i="4" l="1"/>
  <c r="A150" i="4" l="1"/>
  <c r="A151" i="4" s="1"/>
  <c r="A152" i="4" s="1"/>
  <c r="A153" i="4" s="1"/>
  <c r="A154" i="4" s="1"/>
  <c r="A155" i="4" s="1"/>
  <c r="A156" i="4" s="1"/>
  <c r="A157" i="4" s="1"/>
  <c r="A158" i="4" s="1"/>
  <c r="A159" i="4" s="1"/>
  <c r="A149" i="4"/>
  <c r="A148" i="4"/>
  <c r="A145" i="4"/>
  <c r="A146" i="4"/>
  <c r="A147" i="4" s="1"/>
  <c r="A138" i="4"/>
  <c r="A139" i="4"/>
  <c r="A140" i="4"/>
  <c r="A141" i="4"/>
  <c r="A142" i="4" s="1"/>
  <c r="A143" i="4" s="1"/>
  <c r="A144" i="4" s="1"/>
  <c r="A136" i="4"/>
  <c r="A137" i="4" s="1"/>
  <c r="A135" i="4"/>
  <c r="A134" i="4"/>
  <c r="A128" i="4"/>
  <c r="A129" i="4"/>
  <c r="A130" i="4"/>
  <c r="A131" i="4"/>
  <c r="A132" i="4" s="1"/>
  <c r="A133" i="4" s="1"/>
  <c r="A127" i="4"/>
  <c r="A126" i="4"/>
  <c r="A125" i="4"/>
  <c r="A119" i="4"/>
  <c r="A160" i="4" l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K124" i="4" l="1"/>
  <c r="K115" i="4"/>
  <c r="K88" i="4"/>
  <c r="K29" i="4"/>
  <c r="K28" i="4"/>
  <c r="K27" i="4"/>
  <c r="K26" i="4"/>
  <c r="A20" i="4"/>
  <c r="A21" i="4" s="1"/>
  <c r="A22" i="4" s="1"/>
  <c r="A23" i="4" s="1"/>
  <c r="A24" i="4" s="1"/>
  <c r="A25" i="4" s="1"/>
  <c r="A26" i="4" s="1"/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l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20" i="4" s="1"/>
  <c r="A121" i="4" s="1"/>
  <c r="A122" i="4" s="1"/>
  <c r="A123" i="4" s="1"/>
  <c r="A124" i="4" s="1"/>
</calcChain>
</file>

<file path=xl/sharedStrings.xml><?xml version="1.0" encoding="utf-8"?>
<sst xmlns="http://schemas.openxmlformats.org/spreadsheetml/2006/main" count="1858" uniqueCount="553">
  <si>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</si>
  <si>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</si>
  <si>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</si>
  <si>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</si>
  <si>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</si>
  <si>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</si>
  <si>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</si>
  <si>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</si>
  <si>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</si>
  <si>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</si>
  <si>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</si>
  <si>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</si>
  <si>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</si>
  <si>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ОКВЭД
(общероссийский  классификатор  видов     экономической
деятельности)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</si>
  <si>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</si>
  <si>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</si>
  <si>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</si>
  <si>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</si>
  <si>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</si>
  <si>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</si>
  <si>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</si>
  <si>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</si>
  <si>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</si>
  <si>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</si>
  <si>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Общество с ограниченной отвественностью "Иркутская Энергосбытовая компания"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</si>
  <si>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</si>
  <si>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</si>
  <si>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</si>
  <si>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</si>
  <si>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открытый запрос предложений</t>
  </si>
  <si>
    <t>невозможно определить объем</t>
  </si>
  <si>
    <t>План закупок товаров, работ, услуг на 2015 год</t>
  </si>
  <si>
    <t>изготовление полиграфических продукции</t>
  </si>
  <si>
    <t>74.70.1</t>
  </si>
  <si>
    <t>чистка и уборка производственных и жилых помещений</t>
  </si>
  <si>
    <t>календарный год</t>
  </si>
  <si>
    <t>м²</t>
  </si>
  <si>
    <t>подписка и доставка  периодических  изданий</t>
  </si>
  <si>
    <t>да</t>
  </si>
  <si>
    <t>74.20.42</t>
  </si>
  <si>
    <t>обеспечение единства измерений (поверка средств измерений)</t>
  </si>
  <si>
    <t>штука</t>
  </si>
  <si>
    <t>г. Иркутск</t>
  </si>
  <si>
    <t>01.2015-12.2015.</t>
  </si>
  <si>
    <t>33.20.9</t>
  </si>
  <si>
    <t>ремонт средств измерений</t>
  </si>
  <si>
    <t>74.12.2</t>
  </si>
  <si>
    <t>ресертификация системы менеджмента качества</t>
  </si>
  <si>
    <t>одна услуга</t>
  </si>
  <si>
    <t>май 15.</t>
  </si>
  <si>
    <t>с июля 2015 в течение 3-лет.</t>
  </si>
  <si>
    <t>21.22</t>
  </si>
  <si>
    <t>Средства гигиены</t>
  </si>
  <si>
    <t>февраль 2015 года</t>
  </si>
  <si>
    <t>22.22</t>
  </si>
  <si>
    <t>64.11</t>
  </si>
  <si>
    <t>Код по 
ОКТМО (общероссийский классификатор территорий муниципальных образований)</t>
  </si>
  <si>
    <t>32.30.9</t>
  </si>
  <si>
    <t>Оказание услуг по техническому обслуживанию автоматизированной системы коммерческого учета тепловой энергии</t>
  </si>
  <si>
    <t>72.30</t>
  </si>
  <si>
    <t>Услуги на получение дистанционного доступа к архивным данным приборов учета т/э по ЦТП г. Братска</t>
  </si>
  <si>
    <t>г. Братск</t>
  </si>
  <si>
    <t>72.2</t>
  </si>
  <si>
    <t>Разработка доп. Функционала и развитие ПК "Альма+"</t>
  </si>
  <si>
    <t>чел.ч</t>
  </si>
  <si>
    <t>Техническое сопровождение программного комплекса "Альма+"</t>
  </si>
  <si>
    <t>январь-февраль 2015</t>
  </si>
  <si>
    <t>март-апрель 2015</t>
  </si>
  <si>
    <t xml:space="preserve">Приложение </t>
  </si>
  <si>
    <t>к приказу ООО «Иркутскэнергосбыт»</t>
  </si>
  <si>
    <t>ПТО</t>
  </si>
  <si>
    <t>ОМ</t>
  </si>
  <si>
    <t>К.74.13</t>
  </si>
  <si>
    <t>Маркетинговые исследования, лот № 1 - оценка качества обслуживания потребителей</t>
  </si>
  <si>
    <t>невозможно отобразить объем</t>
  </si>
  <si>
    <t>Иркутская область</t>
  </si>
  <si>
    <t>60 дней с момента подписания</t>
  </si>
  <si>
    <t>нет</t>
  </si>
  <si>
    <t>74.40</t>
  </si>
  <si>
    <t>Заключение Агентского договора на поиск рекламодателей и заключение с рекламодателями от имени ООО "Иркутскэнергосбыт" договоров на печать и распространение рекламы</t>
  </si>
  <si>
    <t>процент</t>
  </si>
  <si>
    <t>невозможно указать объем</t>
  </si>
  <si>
    <t>30% от стоимости фактически оказанных услуг по печати и распространению рекламы</t>
  </si>
  <si>
    <t>июль 2015 года</t>
  </si>
  <si>
    <t>1 год с момента заключения</t>
  </si>
  <si>
    <t>Открытый запрос предложений</t>
  </si>
  <si>
    <t>ОТиТБ</t>
  </si>
  <si>
    <t>85.11</t>
  </si>
  <si>
    <t>Периодический медосмотр</t>
  </si>
  <si>
    <t>человек</t>
  </si>
  <si>
    <t>Печатный центр</t>
  </si>
  <si>
    <t>К.72.50</t>
  </si>
  <si>
    <t>Договор на сервисное обслуживание печатного, конвертовального оборудования</t>
  </si>
  <si>
    <t>комплект</t>
  </si>
  <si>
    <t>ОК</t>
  </si>
  <si>
    <t>80.22.22</t>
  </si>
  <si>
    <t>Услуги по бучению персонала</t>
  </si>
  <si>
    <t>до 31.12.2015</t>
  </si>
  <si>
    <t>Закупка у единственного поставщика</t>
  </si>
  <si>
    <t>ГСО</t>
  </si>
  <si>
    <t>22.12</t>
  </si>
  <si>
    <t>051</t>
  </si>
  <si>
    <t>92.2</t>
  </si>
  <si>
    <t>ОИТ</t>
  </si>
  <si>
    <t>72.20</t>
  </si>
  <si>
    <t>Услуги по утилизации вычислительной техники</t>
  </si>
  <si>
    <t>200 000 руб.</t>
  </si>
  <si>
    <t>72.50</t>
  </si>
  <si>
    <t>Услуги по ремонту печатного оборудования и заправке картриджей</t>
  </si>
  <si>
    <t>1 800 000 руб. без НДС</t>
  </si>
  <si>
    <t>янв.2015 г.</t>
  </si>
  <si>
    <t xml:space="preserve">Договор на оказание услуг по консультативному сопровождению расчетов с потребителями </t>
  </si>
  <si>
    <t>УЖКХ</t>
  </si>
  <si>
    <t>Изготовление букетов</t>
  </si>
  <si>
    <t>по текущим заявкам в течение года</t>
  </si>
  <si>
    <t>Изготовление брендированной сувенирно-полиграфической продукции</t>
  </si>
  <si>
    <t>36.63</t>
  </si>
  <si>
    <t>Изготовление атрибутов корпоративного стиля</t>
  </si>
  <si>
    <t>КА.74.8</t>
  </si>
  <si>
    <t>51.47</t>
  </si>
  <si>
    <t>Изготовление и поставка сувенирной продукции - Лот1 Поставка сувенирной брендированной продукции VIP-класса</t>
  </si>
  <si>
    <t>Изготовление и поставка сувенирной продукции - Лот2 Поставка сувенирной брендированной продукции Бизнес-класса</t>
  </si>
  <si>
    <t>Изготовление и поставка сувенирной продукции - Лот3 Поставка промо-сувениров</t>
  </si>
  <si>
    <t>51.36</t>
  </si>
  <si>
    <t>Изготовление и поставка сувенирной продукции - Лот4 Поставка леденцовых конфет в индивидуальной корпоративной упаковке</t>
  </si>
  <si>
    <t>кг</t>
  </si>
  <si>
    <t>(открытки на 8.03; 23.02;9.05.), открытки по случаю Дня рождения, Профессионального праздника</t>
  </si>
  <si>
    <t>ежедневники, планинги, блокноты, календари,открытки на День Энергетика, Новый Год</t>
  </si>
  <si>
    <t xml:space="preserve">Изготовление и поставка сувенирной продукции к новому году и ДЭ </t>
  </si>
  <si>
    <t>ФЭО</t>
  </si>
  <si>
    <t>N.NA.85.11.2</t>
  </si>
  <si>
    <t>Договоры на предоставление путевок в оздоровительные учреждения и учреждения отдыха  для детей и взрослых (несколько закупок у разных поставщиков)</t>
  </si>
  <si>
    <t>руб</t>
  </si>
  <si>
    <t>Невозможно определить объем</t>
  </si>
  <si>
    <t>до 500 тыс. руб</t>
  </si>
  <si>
    <t>01.2015-12.2015</t>
  </si>
  <si>
    <t>66.03.1</t>
  </si>
  <si>
    <t>Добровольное медицинское страхование</t>
  </si>
  <si>
    <t>сентябрь 2015 г.</t>
  </si>
  <si>
    <t>28.10.2015-27.10.2016</t>
  </si>
  <si>
    <t>J.JA. 65.12</t>
  </si>
  <si>
    <t>Договор по приему платежей</t>
  </si>
  <si>
    <t>%</t>
  </si>
  <si>
    <t>до 500 тыс. руб. (с комиссией не более 1,5% от суммы принятых платежей)</t>
  </si>
  <si>
    <t>январь 2015 -январь 2016</t>
  </si>
  <si>
    <t>Публичная оферта</t>
  </si>
  <si>
    <t>85.11.2</t>
  </si>
  <si>
    <t xml:space="preserve">закупка путевок в детские оздоровительные  и санаторные  лагеря </t>
  </si>
  <si>
    <t>3 000 тыс. руб, включая НДС</t>
  </si>
  <si>
    <t>март 2015г</t>
  </si>
  <si>
    <t>J.JA 65.22.1</t>
  </si>
  <si>
    <t>Открытие возобновляемой рамочной кредитной линии с лимитом задолженности 300 000 000 (Триста миллионов) руб.</t>
  </si>
  <si>
    <t xml:space="preserve">% ставка не более 15 % годовых  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</si>
  <si>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возобновляемой рамочной кредитной линии c лимитом кредитования в размере 300 000 000 рублей (Триста миллионов) рублей</t>
  </si>
  <si>
    <t>невозможно отобразить цену</t>
  </si>
  <si>
    <t>бессрочный</t>
  </si>
  <si>
    <t>Открытие кредитной линии с лимитом задолженности 400 000 000 (Четыреста миллионов) руб.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</si>
  <si>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кредитования в размере 400 000 000 рублей (Четыреста миллионов) рублей</t>
  </si>
  <si>
    <t>Открытие кредитной линии с лимитом задолженности 590 000 000 (Пятьсот девяносто миллионов) руб.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</si>
  <si>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кредитования в размере 590 000 000 рублей (Пятьсот девяносто миллионов) рублей</t>
  </si>
  <si>
    <t>Открытие кредитной линии с лимитом задолженности 190 000 000 (Сто девяносто миллионов) руб.</t>
  </si>
  <si>
    <t>Договор банковского счета (в случае необходимости открытия расчетного счета у победителя открытого запроса предложений на право заключения Договора об открытии  кредитной линии c лимитом кредитования в размере 190 000 000 рублей (Сто девяносто миллионов) рублей</t>
  </si>
  <si>
    <t>Договор об овердрафтном кредите c лимитом кредитования в размере  420 000 000 (Четыреста двадцать миллионов) рублей</t>
  </si>
  <si>
    <t>Договор по приему платежей по договору эвкайринга</t>
  </si>
  <si>
    <t>ОКСиКР</t>
  </si>
  <si>
    <t>45. 4</t>
  </si>
  <si>
    <t>квадратный метр</t>
  </si>
  <si>
    <t>январь 2015 г.</t>
  </si>
  <si>
    <t>01.2015-03.2015</t>
  </si>
  <si>
    <t>март 2015 г.</t>
  </si>
  <si>
    <t>04.2015-05.2015</t>
  </si>
  <si>
    <t>Ремонт административного здания Ангарского отделения по адресу: Иркутская обл., г. Ангарск, ул. Трудовых Резервов, 34</t>
  </si>
  <si>
    <t>г. Ангарск</t>
  </si>
  <si>
    <t>Ремонт помещений Черемховского отделения по адресу: Иркутская обл., г. Черемхово, ул. Ф. Патаки, 4</t>
  </si>
  <si>
    <t>г. Черемхово</t>
  </si>
  <si>
    <t>апрель 2015 г.</t>
  </si>
  <si>
    <t>05.2015-07.2015</t>
  </si>
  <si>
    <t>Ремонт административного здания Эхирит-Булагатского производственного участка Восточного отделения по адресу: Иркутская обл., п. Усть-Ордынский, 50 лет Октября, 64А</t>
  </si>
  <si>
    <t>п. Усть-Ордынский</t>
  </si>
  <si>
    <t>май 2015 г.</t>
  </si>
  <si>
    <t>06.2015-08.2015</t>
  </si>
  <si>
    <t>Ремонт административного здания Куйтунского производственного участка Тулунского отделения по адресу: Иркутская обл., п. Куйтун, ул. К. Маркса, 34Б</t>
  </si>
  <si>
    <t>Ремонт административного здания Саянского отделения по адресу: Иркутская обл., г. Саянск, м-н Мирный, 30</t>
  </si>
  <si>
    <t>г. Саянск</t>
  </si>
  <si>
    <t>Ремонт помещений Восточного отделения по адресу: г. Иркутск, ул. Ядринцева, 1</t>
  </si>
  <si>
    <t xml:space="preserve">09.2015 </t>
  </si>
  <si>
    <t>Ремонт помещений по адресу: г. Иркутск, ул. Депутатская, 83</t>
  </si>
  <si>
    <t>Ремонт помещений Нижнеудинского производственного участка Тулунского отделения по адресу: Иркутская обл., г. Нижнеудинск, ул. Октябрьская, д. 1</t>
  </si>
  <si>
    <t>Ремонт помещений по адресу: г. Иркутск, ул. Лермонтова, 257</t>
  </si>
  <si>
    <t>45. 31</t>
  </si>
  <si>
    <t xml:space="preserve">АСКУТЭ юридических лиц </t>
  </si>
  <si>
    <t>март 2015</t>
  </si>
  <si>
    <t>июнь 2015   сентябрь 2015</t>
  </si>
  <si>
    <t>АСКУЭ-Быт</t>
  </si>
  <si>
    <t>апрель 2015</t>
  </si>
  <si>
    <t>июль 2015   сентябрь 2015</t>
  </si>
  <si>
    <t>45. 2</t>
  </si>
  <si>
    <t xml:space="preserve">Проектирование Административное здание и гараж в г. Нижнеудинске
</t>
  </si>
  <si>
    <t>081</t>
  </si>
  <si>
    <t>м2 общей площади</t>
  </si>
  <si>
    <t>Иркутская область, г. Нижнеудинск</t>
  </si>
  <si>
    <t>май 2015</t>
  </si>
  <si>
    <t>Строительство  Административное здание и гараж в г. Нижнеудинске
(под ключ)</t>
  </si>
  <si>
    <t>август 2015 г.</t>
  </si>
  <si>
    <t>055</t>
  </si>
  <si>
    <t>Иркутская область, п. Куйтун</t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</si>
  <si>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Ангарского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</si>
  <si>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Шелеховского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</si>
  <si>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Слюдянского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</si>
  <si>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Усольского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</si>
  <si>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Черемховского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</si>
  <si>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Саянского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</si>
  <si>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Тулунского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</si>
  <si>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Тайшетского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</si>
  <si>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Братского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</si>
  <si>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Нижнеилимского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</si>
  <si>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Усть-Илимского отделения</t>
    </r>
  </si>
  <si>
    <r>
      <t xml:space="preserve">снятие показаний с индивидуальных приборов учета бытовых потребителей </t>
    </r>
    <r>
      <rPr>
        <b/>
        <sz val="12"/>
        <rFont val="Times New Roman"/>
        <family val="1"/>
        <charset val="204"/>
      </rPr>
      <t>Усть-Кутского отделения</t>
    </r>
  </si>
  <si>
    <t>0,33 руб с НДС за один отпечатанный экземпляр (цена договора состоит из платежа за изготовленное количество экземпляров)</t>
  </si>
  <si>
    <t>Январь 2015 г.</t>
  </si>
  <si>
    <t>Февраль 2016 г.</t>
  </si>
  <si>
    <t>45.2</t>
  </si>
  <si>
    <t>Строительство объекта: "Внутриплощадочные проезды, стоянка автотранспортной техники по адресу: г.Иркутск, ул.Мухиной, 2г"</t>
  </si>
  <si>
    <t>Май 2015 г.</t>
  </si>
  <si>
    <r>
      <rPr>
        <b/>
        <sz val="12"/>
        <rFont val="Times New Roman"/>
        <family val="1"/>
        <charset val="204"/>
      </rPr>
      <t xml:space="preserve">Лот 1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по отделениям ООО "Иркутскэнергосбыт": </t>
    </r>
    <r>
      <rPr>
        <b/>
        <sz val="12"/>
        <rFont val="Times New Roman"/>
        <family val="1"/>
        <charset val="204"/>
      </rPr>
      <t>Ангарское, Усольское</t>
    </r>
  </si>
  <si>
    <r>
      <rPr>
        <b/>
        <sz val="12"/>
        <rFont val="Times New Roman"/>
        <family val="1"/>
        <charset val="204"/>
      </rPr>
      <t xml:space="preserve">Лот 2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по отделениям ООО "Иркутскэнергосбыт": </t>
    </r>
    <r>
      <rPr>
        <b/>
        <sz val="12"/>
        <rFont val="Times New Roman"/>
        <family val="1"/>
        <charset val="204"/>
      </rPr>
      <t>Черемховское, Саянское, Тулунское</t>
    </r>
  </si>
  <si>
    <r>
      <rPr>
        <b/>
        <sz val="12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по отделениям ООО "Иркутскэнергосбыт": </t>
    </r>
    <r>
      <rPr>
        <b/>
        <sz val="12"/>
        <rFont val="Times New Roman"/>
        <family val="1"/>
        <charset val="204"/>
      </rPr>
      <t>Тайшетское, Братское, Нижнеилимское, Усть-Илимское, Киренское, Усть-Кутское</t>
    </r>
  </si>
  <si>
    <r>
      <rPr>
        <b/>
        <sz val="12"/>
        <rFont val="Times New Roman"/>
        <family val="1"/>
        <charset val="204"/>
      </rPr>
      <t xml:space="preserve">Лот 4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по отделениям ООО "Иркутскэнергосбыт": </t>
    </r>
    <r>
      <rPr>
        <b/>
        <sz val="12"/>
        <rFont val="Times New Roman"/>
        <family val="1"/>
        <charset val="204"/>
      </rPr>
      <t>Центральное, Иркутское городское, Восточное, Слюдянское, Шелеховское</t>
    </r>
  </si>
  <si>
    <t>796</t>
  </si>
  <si>
    <t>1,33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</si>
  <si>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</si>
  <si>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Код по 
ОКДП (Общероссийский  классификатор   видов   экономической     деятельности,
продукции и услуг)</t>
  </si>
  <si>
    <t>0118121</t>
  </si>
  <si>
    <t>65.12</t>
  </si>
  <si>
    <t>65.22</t>
  </si>
  <si>
    <t>июнь 2015- январь 2016</t>
  </si>
  <si>
    <t>64.12</t>
  </si>
  <si>
    <t>2087 рублей за 1 чел.час работы, с НДС</t>
  </si>
  <si>
    <t>до 30.06.2015</t>
  </si>
  <si>
    <t>70.20.2</t>
  </si>
  <si>
    <t>Аренда нежилых помещений под офис Центрального отделения
ООО "Иркутскэнергосбыт"</t>
  </si>
  <si>
    <t>кв.метр</t>
  </si>
  <si>
    <t>1050 - 1100</t>
  </si>
  <si>
    <t>Арендная плата в месяц:
1100 руб/кв.метр  для 1 этажа;
820 руб/кв.метр для 2 и 3 этажей;
20000 руб. за размещение световой вывески.</t>
  </si>
  <si>
    <t>3 года</t>
  </si>
  <si>
    <t xml:space="preserve">Аварийный ремонт путей эвакуации Братского отделения ООО «Иркутскэнергосбыт» по адресу: Иркутская обл., г. Братск, ул. 25-летия БГС, 37Б
</t>
  </si>
  <si>
    <t>согласно дефектной ведомости (приложение к закупочной документации)</t>
  </si>
  <si>
    <t>1 669 406,48 руб. с НДС</t>
  </si>
  <si>
    <t>45 дней со дня подписания договора</t>
  </si>
  <si>
    <t>СБ, ГОиЧС</t>
  </si>
  <si>
    <t>Изготовление комбинированных служебных удостоверений (электронных пропусков)</t>
  </si>
  <si>
    <t>29.23.9</t>
  </si>
  <si>
    <t>Обслуживание систем кондиционирования воздуха в помещениях ООО "Иркутскэнергосбыт"</t>
  </si>
  <si>
    <r>
      <rPr>
        <b/>
        <sz val="12"/>
        <rFont val="Times New Roman"/>
        <family val="1"/>
        <charset val="204"/>
      </rPr>
      <t xml:space="preserve">Лот 1 </t>
    </r>
    <r>
      <rPr>
        <sz val="12"/>
        <rFont val="Times New Roman"/>
        <family val="1"/>
        <charset val="204"/>
      </rPr>
      <t>Доставка Документов в многоквартирных домах (территория города Братска, Падун, Энергетик, Гидростроитель) в зоне обслуживания Братского отделения ООО «Иркутскэнергосбыт»</t>
    </r>
  </si>
  <si>
    <t>1,18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</si>
  <si>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2 </t>
    </r>
    <r>
      <rPr>
        <sz val="12"/>
        <rFont val="Times New Roman"/>
        <family val="1"/>
        <charset val="204"/>
      </rPr>
      <t>Доставка Документов на территории частного сектора (Братский район, Падун, Энергетик, Гидростроитель) в зоне обслуживания Братского отделения ООО «Иркутскэнергосбыт»</t>
    </r>
  </si>
  <si>
    <t>2,19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</si>
  <si>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Усть-Кутского отделения ООО «Иркутскэнергосбыт»</t>
    </r>
  </si>
  <si>
    <r>
      <rPr>
        <b/>
        <sz val="12"/>
        <rFont val="Times New Roman"/>
        <family val="1"/>
        <charset val="204"/>
      </rPr>
      <t xml:space="preserve">Лот 4 </t>
    </r>
    <r>
      <rPr>
        <sz val="12"/>
        <rFont val="Times New Roman"/>
        <family val="1"/>
        <charset val="204"/>
      </rPr>
      <t>Доставка Документов на территории сельской местности в зоне обслуживания Усть-Илимского отделения ООО «Иркутскэнергосбыт»</t>
    </r>
  </si>
  <si>
    <t>64.13</t>
  </si>
  <si>
    <r>
      <rPr>
        <b/>
        <sz val="12"/>
        <rFont val="Times New Roman"/>
        <family val="1"/>
        <charset val="204"/>
      </rPr>
      <t xml:space="preserve">Лот 5 </t>
    </r>
    <r>
      <rPr>
        <sz val="12"/>
        <rFont val="Times New Roman"/>
        <family val="1"/>
        <charset val="204"/>
      </rPr>
      <t>Доставка Документов на территории сельской местности в зоне обслуживания Нижнеилимского отделения ООО «Иркутскэнергосбыт»</t>
    </r>
  </si>
  <si>
    <t>45.4</t>
  </si>
  <si>
    <t>Ремонт арендуемых помещений в административном здании производственного участка Слюдянского отделения
ООО "Иркутскэнергосбыт" по адресу: Иркутская область, г. Байкальск, ул. Гагарина, 214, офис №2.</t>
  </si>
  <si>
    <t>55</t>
  </si>
  <si>
    <t>г. Байкальск</t>
  </si>
  <si>
    <t>30 дней с даты подписания договора</t>
  </si>
  <si>
    <t>45.31</t>
  </si>
  <si>
    <t>Монтаж системы кондиционирования в помещениях ООО "Иркутскэнергосбыт" по адресу: г. Иркутск, ул. Розы Люксембург, 215</t>
  </si>
  <si>
    <t>июнь 2015  июль 2015</t>
  </si>
  <si>
    <t>Текущий ремонт помещений в административном здании Шелеховского отделения ООО "Иркутскэнергосбыт" по адресу: Иркутская область, г. Шелехов, 3-й квартал, д. 14.</t>
  </si>
  <si>
    <t>г. Шелехов</t>
  </si>
  <si>
    <t>Перечень изменений и дополнений</t>
  </si>
  <si>
    <t>к Плану закупок ООО «Иркутскэнергосбыт» на 2015 год:</t>
  </si>
  <si>
    <t>19.01.2015:</t>
  </si>
  <si>
    <t>изменена строка 16 (колонки 11 – 13), дополнен строками 80 – 84.</t>
  </si>
  <si>
    <t>30.01.2015:</t>
  </si>
  <si>
    <t>изменены строка 15 (колонки 12 – 13), строка 7 (колонки 8, 11, 13).</t>
  </si>
  <si>
    <t>12.03.2015:</t>
  </si>
  <si>
    <t>изменена строка 30 (колонки 6 – 8, 11 – 12).</t>
  </si>
  <si>
    <t>17.04.2015:</t>
  </si>
  <si>
    <t>добавлены строки 85 – 88.</t>
  </si>
  <si>
    <t>15.05.2015:</t>
  </si>
  <si>
    <t>добавлены строки 89 – 96.</t>
  </si>
  <si>
    <t>январь 2016</t>
  </si>
  <si>
    <t>Аренда нежилых помещений под офис Слюдянского отделения
ООО "Иркутскэнергосбыт" в г. Байкальске</t>
  </si>
  <si>
    <t>Арендная плата в месяц не более 310 рублей за 1 кв. метр</t>
  </si>
  <si>
    <t>июнь 2015</t>
  </si>
  <si>
    <r>
      <rPr>
        <b/>
        <sz val="12"/>
        <rFont val="Times New Roman"/>
        <family val="1"/>
        <charset val="204"/>
      </rPr>
      <t xml:space="preserve">Лот 1 </t>
    </r>
    <r>
      <rPr>
        <sz val="12"/>
        <rFont val="Times New Roman"/>
        <family val="1"/>
        <charset val="204"/>
      </rPr>
      <t>Доставка Документов в зоне обслуживания Восточного отделения ООО «Иркутскэнергосбыт»</t>
    </r>
  </si>
  <si>
    <t>50427 в месяц</t>
  </si>
  <si>
    <t>1,85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</si>
  <si>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2 </t>
    </r>
    <r>
      <rPr>
        <sz val="12"/>
        <rFont val="Times New Roman"/>
        <family val="1"/>
        <charset val="204"/>
      </rPr>
      <t xml:space="preserve">Доставка Документов в зоне обслуживания Слюдянского отделения ООО «Иркутскэнергосбыт»
</t>
    </r>
  </si>
  <si>
    <t>12517 в месяц</t>
  </si>
  <si>
    <t>1,30 руб. с НДС для городской местности, 1,75 руб. с НДС для сельской местности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</si>
  <si>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>Доставка Документов в зоне обслуживания Шелеховского отделения ООО «Иркутскэнергосбыт»</t>
    </r>
  </si>
  <si>
    <t>18988 в месяц</t>
  </si>
  <si>
    <r>
      <rPr>
        <b/>
        <sz val="12"/>
        <rFont val="Times New Roman"/>
        <family val="1"/>
        <charset val="204"/>
      </rPr>
      <t xml:space="preserve">Лот 1 </t>
    </r>
    <r>
      <rPr>
        <sz val="12"/>
        <rFont val="Times New Roman"/>
        <family val="1"/>
        <charset val="204"/>
      </rPr>
      <t>Доставка Документов в зоне обслуживания Черемховского отделения ООО «Иркутскэнергосбыт»</t>
    </r>
  </si>
  <si>
    <t>45976 в месяц</t>
  </si>
  <si>
    <t>2,60 руб. с НДС для городской местности, 3,20 руб. с НДС для сельской местности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</si>
  <si>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2 </t>
    </r>
    <r>
      <rPr>
        <sz val="12"/>
        <rFont val="Times New Roman"/>
        <family val="1"/>
        <charset val="204"/>
      </rPr>
      <t>Доставка Документов в зоне обслуживания Тулунского отделения ООО «Иркутскэнергосбыт»</t>
    </r>
  </si>
  <si>
    <t>48294 в месяц</t>
  </si>
  <si>
    <r>
      <rPr>
        <b/>
        <sz val="12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>Доставка Документов в зоне обслуживания Саянского отделения ООО «Иркутскэнергосбыт»</t>
    </r>
  </si>
  <si>
    <t>38516 в месяц</t>
  </si>
  <si>
    <r>
      <rPr>
        <b/>
        <sz val="12"/>
        <rFont val="Times New Roman"/>
        <family val="1"/>
        <charset val="204"/>
      </rPr>
      <t xml:space="preserve">Лот 4 </t>
    </r>
    <r>
      <rPr>
        <sz val="12"/>
        <rFont val="Times New Roman"/>
        <family val="1"/>
        <charset val="204"/>
      </rPr>
      <t>Доставка Документов на территории сельской местности в зоне обслуживания Усольского отделения ООО «Иркутскэнергосбыт»</t>
    </r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</si>
  <si>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</si>
  <si>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5 </t>
    </r>
    <r>
      <rPr>
        <sz val="12"/>
        <rFont val="Times New Roman"/>
        <family val="1"/>
        <charset val="204"/>
      </rPr>
      <t>Доставка Документов в зоне обслуживания Тайшетского отделения ООО «Иркутскэнергосбыт»</t>
    </r>
  </si>
  <si>
    <t>31209 в месяц</t>
  </si>
  <si>
    <t>добавлены строки 97 – 105.</t>
  </si>
  <si>
    <t>04.06.2015:</t>
  </si>
  <si>
    <t>26.06.2015:</t>
  </si>
  <si>
    <t>Да</t>
  </si>
  <si>
    <t>изменена строка 8 (колонки 12 - 15), строка 87 (колонки 12, 15), добавлены строки 106 - 108.</t>
  </si>
  <si>
    <t>Бухгалтерия</t>
  </si>
  <si>
    <t>74.12.1</t>
  </si>
  <si>
    <t xml:space="preserve">Оказание услуг по ведению бухгалтерского и налогового учета </t>
  </si>
  <si>
    <t>30.02</t>
  </si>
  <si>
    <t>Поставка оборудования и проведение пусконаладочных работ для автоматизированной системы управления потоками посетителей, включая систему оценки качества обслуживания, по адресу: г. Иркутск, ул. Ядринцева, 1/1.</t>
  </si>
  <si>
    <t>839</t>
  </si>
  <si>
    <t>сентябрь 2015</t>
  </si>
  <si>
    <t>Начисление и прием платежей по коммунальным услугам</t>
  </si>
  <si>
    <t>Комиссия не более 2% от суммы принятых платежей</t>
  </si>
  <si>
    <t>500 руб. за изготовление одного электронного пропуска</t>
  </si>
  <si>
    <t>03.07.2015:</t>
  </si>
  <si>
    <t>изменена строка 87 (колонка 11).</t>
  </si>
  <si>
    <t>01.41</t>
  </si>
  <si>
    <t>Установка кондиционеров в помещениях ООО "Иркутскэнергосбыт" по Иркутской области</t>
  </si>
  <si>
    <t>10 новых, 5 перенос б/у</t>
  </si>
  <si>
    <t>07.07.2015:</t>
  </si>
  <si>
    <t>удалены строки 19 - 26, добавлены строки 101 - 113 (с учетом изменившейся нумерации после удаления строк 19 - 26).</t>
  </si>
  <si>
    <t>см2</t>
  </si>
  <si>
    <t>44 рубля  за 1 см2</t>
  </si>
  <si>
    <t xml:space="preserve">Изготовление и размещение информационных материалов в федеральном  печатном издании, ежедневное распространение на территории Иркутской области </t>
  </si>
  <si>
    <t>мин</t>
  </si>
  <si>
    <t xml:space="preserve">55200 рублей за минуту </t>
  </si>
  <si>
    <t>92.4</t>
  </si>
  <si>
    <t>шт</t>
  </si>
  <si>
    <t>60 рублей  за 1 шт в мес</t>
  </si>
  <si>
    <t>2000 за 1 мин</t>
  </si>
  <si>
    <r>
      <rPr>
        <b/>
        <sz val="12"/>
        <rFont val="Times New Roman"/>
        <family val="1"/>
        <charset val="204"/>
      </rPr>
      <t xml:space="preserve">Лот 1 </t>
    </r>
    <r>
      <rPr>
        <sz val="12"/>
        <rFont val="Times New Roman"/>
        <family val="1"/>
        <charset val="204"/>
      </rPr>
      <t>Доставка Документов на территории частного сектора в зоне обслуживания Братского отделения ООО «Иркутскэнергосбыт»</t>
    </r>
  </si>
  <si>
    <t>20011 в месяц</t>
  </si>
  <si>
    <t>август 2015</t>
  </si>
  <si>
    <r>
      <rPr>
        <b/>
        <sz val="12"/>
        <rFont val="Times New Roman"/>
        <family val="1"/>
        <charset val="204"/>
      </rPr>
      <t xml:space="preserve">Лот 2 </t>
    </r>
    <r>
      <rPr>
        <sz val="12"/>
        <rFont val="Times New Roman"/>
        <family val="1"/>
        <charset val="204"/>
      </rPr>
      <t xml:space="preserve">Доставка Документов на территории городской местности в зоне обслуживания Усть-Илимского отделения ООО «Иркутскэнергосбыт»
</t>
    </r>
  </si>
  <si>
    <t>8495 в месяц</t>
  </si>
  <si>
    <r>
      <rPr>
        <b/>
        <sz val="12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Нижнеилимского отделения ООО «Иркутскэнергосбыт»</t>
    </r>
  </si>
  <si>
    <t>17222 в месяц</t>
  </si>
  <si>
    <t>51.64.2</t>
  </si>
  <si>
    <t>Поставка портативных видеорегистраторов</t>
  </si>
  <si>
    <t>ЮО</t>
  </si>
  <si>
    <t>Поставка аппаратно-программного комплекса распознавания номеров автомобилей</t>
  </si>
  <si>
    <t>33.10.1</t>
  </si>
  <si>
    <t>31.07.2015:</t>
  </si>
  <si>
    <t>поставка облучателей-рециркуляторов воздуха ультрафиолетовых бактерицидных</t>
  </si>
  <si>
    <t>19.08.2015:</t>
  </si>
  <si>
    <t>Услуги по уборке служебных, бытовых, производственных помещений, территории на объектах ООО "Иркутскэнергосбыт" в г. Ангарск, р.п. Мегет, г. Усолье-Сибирское</t>
  </si>
  <si>
    <t>Услуги по уборке служебных, бытовых, производственных помещений, территории на объектах ООО "Иркутскэнергосбыт" в г. Иркутск</t>
  </si>
  <si>
    <t>Услуги по уборке служебных, бытовых, производственных помещений, территории на объектах ООО "Иркутскэнергосбыт" в г. Киренск</t>
  </si>
  <si>
    <t>г. Киренск</t>
  </si>
  <si>
    <t>Услуги по уборке служебных, бытовых, производственных помещений, территории на объектах ООО "Иркутскэнергосбыт" в г. Черемхово, п. Кутулик</t>
  </si>
  <si>
    <t>Услуги по уборке служебных, бытовых, производственных помещений, территории на объектах ООО "Иркутскэнергосбыт" в г. Шелехов, г. Слюдянка</t>
  </si>
  <si>
    <t>Услуги по уборке служебных, бытовых, производственных помещений, территории на объектах ООО "Иркутскэнергосбыт" в г. Тайшет</t>
  </si>
  <si>
    <t>г. Тайшет</t>
  </si>
  <si>
    <t>Услуги по уборке служебных, бытовых, производственных помещений, территории на объектах ООО "Иркутскэнергосбыт" в г. Нижнеудинск, г. Тулун, п. Куйтун</t>
  </si>
  <si>
    <t>Услуги по уборке служебных, бытовых, производственных помещений, территории на объектах ООО "Иркутскэнергосбыт" в г. Саянск, п. Залари, п. Ново-Нукутский</t>
  </si>
  <si>
    <t>Услуги по уборке служебных, бытовых, производственных помещений, территории на объектах ООО "Иркутскэнергосбыт" в г. Братск, г. Усть-Илимск</t>
  </si>
  <si>
    <t>Услуги по уборке служебных, бытовых, производственных помещений, территории на объектах ООО "Иркутскэнергосбыт" в г. п. Жигалово, п. Качуг, п. Усть-Ордынский, п. Бохан, п. Баяндай, п. Усть-Уда, с. Оса, с. Хомутово</t>
  </si>
  <si>
    <t>сентябрь - октябрь 2015 года</t>
  </si>
  <si>
    <t>Маркетинговые исследования, лот № 2 - по заявке Заказчика</t>
  </si>
  <si>
    <t>1 год с момента подписания</t>
  </si>
  <si>
    <t>Создание Автоматизированной системы коммерческого учета электроэнергии для потребителей - физических лиц с. Средняя Муя, с. Чичково, д. Бурундуй в зоне обслуживания Восточного отделения ООО "Иркутскэнергосбыт"</t>
  </si>
  <si>
    <t>ноябрь 2015 г.</t>
  </si>
  <si>
    <t>10.2015-12.2015</t>
  </si>
  <si>
    <t>добавлены строки 118-119.</t>
  </si>
  <si>
    <t>изменены стоки 12,13; добавлены строки 120-129.</t>
  </si>
  <si>
    <t>изменена строка 61 (колонки 11-13); добавлены строки 130-142.</t>
  </si>
  <si>
    <t>74.8</t>
  </si>
  <si>
    <t>снятие показаний с индивидуальных приборов учета бытовых потребителей Ангарского отделения</t>
  </si>
  <si>
    <t>снятие показаний с индивидуальных приборов учета бытовых потребителей Центрального отделения</t>
  </si>
  <si>
    <t>снятие показаний с индивидуальных приборов учета бытовых потребителей Восточного отделения</t>
  </si>
  <si>
    <t>снятие показаний с индивидуальных приборов учета бытовых потребителей Слюдянского отделения</t>
  </si>
  <si>
    <t>снятие показаний с индивидуальных приборов учета бытовых потребителей Усольского отделения</t>
  </si>
  <si>
    <t>снятие показаний с индивидуальных приборов учета бытовых потребителей Черемховского отделения</t>
  </si>
  <si>
    <t>снятие показаний с индивидуальных приборов учета бытовых потребителей Саянского отделения</t>
  </si>
  <si>
    <t>снятие показаний с индивидуальных приборов учета бытовых потребителей Тулунского отделения</t>
  </si>
  <si>
    <t>снятие показаний с индивидуальных приборов учета бытовых потребителей Тайшетского отделения</t>
  </si>
  <si>
    <t>снятие показаний с индивидуальных приборов учета бытовых потребителей Усть-Кутского отделения</t>
  </si>
  <si>
    <t>снятие показаний с индивидуальных приборов учета бытовых потребителей Киренского отделения</t>
  </si>
  <si>
    <t>снятие показаний с индивидуальных приборов учета бытовых потребителей Мамско-Чуйского отделения</t>
  </si>
  <si>
    <t>20,08 руб. с НДС за одно снятое показание за подписью потребителя</t>
  </si>
  <si>
    <t>октябрь 2016 г.</t>
  </si>
  <si>
    <t>23.09.2015:</t>
  </si>
  <si>
    <t>74.11</t>
  </si>
  <si>
    <t>Оказание юридической помощи</t>
  </si>
  <si>
    <t>октябрь 2015</t>
  </si>
  <si>
    <t>1 год</t>
  </si>
  <si>
    <t>У единственного поставщика</t>
  </si>
  <si>
    <t>Нет</t>
  </si>
  <si>
    <t>28.09.2015:</t>
  </si>
  <si>
    <t xml:space="preserve">% ставка не более 14 % годовых  </t>
  </si>
  <si>
    <t>01.10.2015:</t>
  </si>
  <si>
    <t>Субагентский договор по по начислению платежей за холодное водоснабжение и водоотведение, приему (сбору) платежей, формированию и  печати потребителям платежных документов</t>
  </si>
  <si>
    <t>г. Братск, Братский район</t>
  </si>
  <si>
    <t>За услуги по  начислению за холодное водоснабжение и водоотведение, а также печать платежных документов - 1,75 % (в т.ч. НДС) от начисленных Агентом платежей за коммунальные услуги; за прием (сбор) платежей за коммунальные услуги – комиссия взимается Субагентом с Потребителя самостоятельно.</t>
  </si>
  <si>
    <t>Субагентский договор по по начислению платежей за тепловую энергию и теплоноситель, приему (сбору) платежей, формированию и  печати потребителям платежных документов</t>
  </si>
  <si>
    <t>За услуги по  начислению за тепловую энергию и теплоноситель, а также печать платежных документов - 1,75 % (в т.ч. НДС) от начисленных Агентом платежей за коммунальные услуги; за прием (сбор) платежей за коммунальные услуги – комиссия взимается Субагентом с Потребителя самостоятельно.</t>
  </si>
  <si>
    <t>300 в месяц</t>
  </si>
  <si>
    <t>4 месяца с даты заключения договора</t>
  </si>
  <si>
    <t>добавлена строка 143.</t>
  </si>
  <si>
    <t>изменена строка 53 (колонки 11-12),добавлены строки 144-146.</t>
  </si>
  <si>
    <t>окт.2015 г.</t>
  </si>
  <si>
    <t>окт.2016 г.</t>
  </si>
  <si>
    <t>21.10.2015:</t>
  </si>
  <si>
    <t>изменена строка 25 (колонки 11-13).</t>
  </si>
  <si>
    <t>05.11.2015:</t>
  </si>
  <si>
    <t>Техническое сопровождение и поддержка систем контакт-центра</t>
  </si>
  <si>
    <t>невозможно отобразить объём</t>
  </si>
  <si>
    <t>Техническое сопровождение и поддержка 3108275,64 руб. с НДС за 1 год; ремонтные работы по установке новых элементов оборудовния, модернизации оборудования, администрированию настроек - 6900,00 руб., с НДС за 1 час работы специалиста; 44850,00 руб., с НДС за 1 день работы специалиста; работа специалиста с использованием дистанционного доступа в течение 30 мин. - 4485,00 руб., с НДС, в течение 1 часа - 6900,00 руб. с НДС</t>
  </si>
  <si>
    <t>Ноябрь 2015</t>
  </si>
  <si>
    <t>01.01.2017</t>
  </si>
  <si>
    <t>70.12.2</t>
  </si>
  <si>
    <t>Покупка земельного участка и здания для размещения офиса в п. Хомутово</t>
  </si>
  <si>
    <t>250-300 кв.м.</t>
  </si>
  <si>
    <t>п. Хомутово</t>
  </si>
  <si>
    <t>К 72.50</t>
  </si>
  <si>
    <t xml:space="preserve">Сервисное обслуживание печатного конвертовального оборудования </t>
  </si>
  <si>
    <t>Аренда нежилых помещений под офис ООО "Иркутскэнергосбыт" в Свердловском округе г. Иркутска</t>
  </si>
  <si>
    <t>490-520</t>
  </si>
  <si>
    <t>Арендная плата в месяц не более 500 руб./кв.метр</t>
  </si>
  <si>
    <t>изменена строка 21 (колонки 3-5, 8, 11-15), добавлены строки 147-149.</t>
  </si>
  <si>
    <t>Открытый двухэтапный запрос предложений</t>
  </si>
  <si>
    <t>Поставка персональных трекеров для нужд ООО "Иркутскэнергосбыт"</t>
  </si>
  <si>
    <t xml:space="preserve">Открытый запрос предложений </t>
  </si>
  <si>
    <t>13.11.2015:</t>
  </si>
  <si>
    <t>добавлены строки 150-151.</t>
  </si>
  <si>
    <t>Выполнение работ по модернизации Автоматизированной системы коммерческого учета тепловой энергии потребителей
ООО «Иркутскэнергосбыт»
(замена программного обеспечения АСКУТЭ)</t>
  </si>
  <si>
    <t>Ремонт помещений Свердловского производственного участка Центрального отделения по адресу: г. Иркутск, ул. Безбокова, 5</t>
  </si>
  <si>
    <t>12.2015 - 01.2016</t>
  </si>
  <si>
    <t>30.11.2015:</t>
  </si>
  <si>
    <t>добавлена строка 152.</t>
  </si>
  <si>
    <t xml:space="preserve">ПТО </t>
  </si>
  <si>
    <t>51.70</t>
  </si>
  <si>
    <t>Поставка ТМЦ</t>
  </si>
  <si>
    <t>г.Иркутск</t>
  </si>
  <si>
    <t>декабрь</t>
  </si>
  <si>
    <t>закупка у единственногго поставщика</t>
  </si>
  <si>
    <t>40.10.3</t>
  </si>
  <si>
    <t>4010417</t>
  </si>
  <si>
    <t>Договор на оказание услуг по введению/востановлению режима потребления электрической энергии для Потребителей, находящихся в зоне действия ОГУЭП "Облкоммунэнерго"</t>
  </si>
  <si>
    <t>декабрь 2015</t>
  </si>
  <si>
    <t>01.12.2015-31.12.2016</t>
  </si>
  <si>
    <r>
      <rPr>
        <b/>
        <sz val="12"/>
        <rFont val="Times New Roman"/>
        <family val="1"/>
        <charset val="204"/>
      </rPr>
      <t xml:space="preserve">Лот 1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Центрального и Иркутского городского отделений ООО «Иркутскэнергосбыт»</t>
    </r>
  </si>
  <si>
    <t>189 300 в месяц</t>
  </si>
  <si>
    <t>январь 2018</t>
  </si>
  <si>
    <r>
      <rPr>
        <b/>
        <sz val="12"/>
        <rFont val="Times New Roman"/>
        <family val="1"/>
        <charset val="204"/>
      </rPr>
      <t xml:space="preserve">Лот 2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Шелеховского отделения ООО «Иркутскэнергосбыт»</t>
    </r>
  </si>
  <si>
    <t>13 500 в месяц</t>
  </si>
  <si>
    <r>
      <rPr>
        <b/>
        <sz val="12"/>
        <rFont val="Times New Roman"/>
        <family val="1"/>
        <charset val="204"/>
      </rPr>
      <t xml:space="preserve">Лот 3 </t>
    </r>
    <r>
      <rPr>
        <sz val="12"/>
        <rFont val="Times New Roman"/>
        <family val="1"/>
        <charset val="204"/>
      </rPr>
      <t>Доставка Документов на территории сельской местности в зоне обслуживания Восточного отделения ООО «Иркутскэнергосбыт»</t>
    </r>
  </si>
  <si>
    <t>46 000 в месяц</t>
  </si>
  <si>
    <t>1,88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</si>
  <si>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4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Ангарского отделения ООО «Иркутскэнергосбыт»</t>
    </r>
  </si>
  <si>
    <t>101 000 в месяц</t>
  </si>
  <si>
    <r>
      <rPr>
        <b/>
        <sz val="12"/>
        <rFont val="Times New Roman"/>
        <family val="1"/>
        <charset val="204"/>
      </rPr>
      <t xml:space="preserve">Лот 5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Слюдянского отделения ООО «Иркутскэнергосбыт»</t>
    </r>
  </si>
  <si>
    <t>12 900 в месяц</t>
  </si>
  <si>
    <r>
      <rPr>
        <b/>
        <sz val="12"/>
        <rFont val="Times New Roman"/>
        <family val="1"/>
        <charset val="204"/>
      </rPr>
      <t xml:space="preserve">Лот 6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Усольского отделения ООО «Иркутскэнергосбыт»</t>
    </r>
  </si>
  <si>
    <t>36 900 в месяц по городской местности;     18 300 в месяц по сельской местности</t>
  </si>
  <si>
    <t>2,18 руб. с НДС по городской местности за один доставленный документ; 2,72 руб. с НДС по сельской местности за один доставленный документ 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</si>
  <si>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7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Черемховского отделения ООО «Иркутскэнергосбыт»</t>
    </r>
  </si>
  <si>
    <t>24 500 в месяц по городской местности;       15 500 в месяц по сельской местности</t>
  </si>
  <si>
    <t>2,24 руб. с НДС по городской местности за один доставленный документ; 2,81 руб. с НДС по сельской местности за один доставленный документ 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</si>
  <si>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8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Саянского отделения ООО «Иркутскэнергосбыт»</t>
    </r>
  </si>
  <si>
    <t>25 500 в месяц по городской местности;         10 900 в месяц по сельской местности</t>
  </si>
  <si>
    <r>
      <rPr>
        <b/>
        <sz val="12"/>
        <rFont val="Times New Roman"/>
        <family val="1"/>
        <charset val="204"/>
      </rPr>
      <t xml:space="preserve">Лот 9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Тулунского отделения ООО «Иркутскэнергосбыт»</t>
    </r>
  </si>
  <si>
    <t>27 500 в месяц по городской местности;          23 500 в месяц по сельской местности</t>
  </si>
  <si>
    <r>
      <rPr>
        <b/>
        <sz val="12"/>
        <rFont val="Times New Roman"/>
        <family val="1"/>
        <charset val="204"/>
      </rPr>
      <t xml:space="preserve">Лот 10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Тайшетского отделения ООО «Иркутскэнергосбыт»</t>
    </r>
  </si>
  <si>
    <t>21 000 в месяц по городской местности;          13 700 в месяц по сельской местности</t>
  </si>
  <si>
    <r>
      <rPr>
        <b/>
        <sz val="12"/>
        <rFont val="Times New Roman"/>
        <family val="1"/>
        <charset val="204"/>
      </rPr>
      <t xml:space="preserve">Лот 11 </t>
    </r>
    <r>
      <rPr>
        <sz val="12"/>
        <rFont val="Times New Roman"/>
        <family val="1"/>
        <charset val="204"/>
      </rPr>
      <t>Доставка Документов в многоквартирных домах (территория города Братска, Падун, Энергетик, Гидростроитель) в зоне обслуживания Братского отделения ООО «Иркутскэнергосбыт»</t>
    </r>
  </si>
  <si>
    <t>87 000 в месяц</t>
  </si>
  <si>
    <t>1,12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</si>
  <si>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12 </t>
    </r>
    <r>
      <rPr>
        <sz val="12"/>
        <rFont val="Times New Roman"/>
        <family val="1"/>
        <charset val="204"/>
      </rPr>
  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  </r>
  </si>
  <si>
    <t>21 700 в месяц</t>
  </si>
  <si>
    <t>2,81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</si>
  <si>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2"/>
        <rFont val="Times New Roman"/>
        <family val="1"/>
        <charset val="204"/>
      </rPr>
      <t xml:space="preserve">Лот 13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Нижнеилимского отделения ООО «Иркутскэнергосбыт»</t>
    </r>
  </si>
  <si>
    <t>16 900 в месяц</t>
  </si>
  <si>
    <r>
      <rPr>
        <b/>
        <sz val="12"/>
        <rFont val="Times New Roman"/>
        <family val="1"/>
        <charset val="204"/>
      </rPr>
      <t xml:space="preserve">Лот 14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Усть-Илимского отделения ООО «Иркутскэнергосбыт»</t>
    </r>
  </si>
  <si>
    <t>14 700 в месяц</t>
  </si>
  <si>
    <r>
      <rPr>
        <b/>
        <sz val="12"/>
        <rFont val="Times New Roman"/>
        <family val="1"/>
        <charset val="204"/>
      </rPr>
      <t xml:space="preserve">Лот 15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 Усть-Кутского отделения ООО «Иркутскэнергосбыт»</t>
    </r>
  </si>
  <si>
    <t>16 100 в месяц</t>
  </si>
  <si>
    <t>14.12.2015:</t>
  </si>
  <si>
    <t>добавлены строки 153-169</t>
  </si>
  <si>
    <r>
      <t>м</t>
    </r>
    <r>
      <rPr>
        <sz val="12"/>
        <rFont val="Calibri"/>
        <family val="2"/>
        <charset val="204"/>
      </rPr>
      <t>³</t>
    </r>
  </si>
  <si>
    <t>г.Слюдянка</t>
  </si>
  <si>
    <t>г.Тайшет</t>
  </si>
  <si>
    <t>с.Оса</t>
  </si>
  <si>
    <t>п.Бохан</t>
  </si>
  <si>
    <t>п.Баяндай</t>
  </si>
  <si>
    <t>п.Усть-Уда</t>
  </si>
  <si>
    <t>п.Усть-Ордынский</t>
  </si>
  <si>
    <t>п.Качуг</t>
  </si>
  <si>
    <t>п.Залари</t>
  </si>
  <si>
    <t>п.Новонукутский</t>
  </si>
  <si>
    <t>р.п. Чунский</t>
  </si>
  <si>
    <t>с.Покосное Братского района</t>
  </si>
  <si>
    <t>п.Куйтун</t>
  </si>
  <si>
    <t>ТЦ</t>
  </si>
  <si>
    <t>34.10</t>
  </si>
  <si>
    <t>Купля-продажа автомобилей,
по государственной программе утилизации</t>
  </si>
  <si>
    <t>1 960 000,00 с НДС</t>
  </si>
  <si>
    <t xml:space="preserve"> 64.20.12 </t>
  </si>
  <si>
    <t>Оказание услуг обмена электронными документами</t>
  </si>
  <si>
    <t>Стоимость одного исходящего пакета документов не должна превышать 5,90 рублей с НДС</t>
  </si>
  <si>
    <t>декабрь 2015 г.</t>
  </si>
  <si>
    <t>Изготовление и размещение информационных материалов в областных печатных изданиях,  распространение на территории Иркутской области не менее трёх раз в неделю</t>
  </si>
  <si>
    <t>дек.15 - дек.16</t>
  </si>
  <si>
    <t>73,5 рубля за 1 см2</t>
  </si>
  <si>
    <t>Изготовление и размещение информационных материалов в областном  печатном издании,  распространение на территории Иркутской области один раз в неделю</t>
  </si>
  <si>
    <t>42 рубля за 1 см2</t>
  </si>
  <si>
    <t xml:space="preserve">Подготовка и размещение видеоинформации ООО "Иркутскэнергосбыт" на территории  Иркутской области на местных  видеоканалах </t>
  </si>
  <si>
    <t xml:space="preserve">Размещение информации ООО "Иркутскэнергосбыт" на федеральном видео канале в  Иркутской области </t>
  </si>
  <si>
    <t>Подготовка обучающих видео для фронт-офисов ООО "Иркутскэнергосбыт"</t>
  </si>
  <si>
    <t>Подготовка и размещение аудеоинформации ООО "Иркутскэнергосбыт"  на территории  Иркутской области на местных радиостудиях</t>
  </si>
  <si>
    <t>Размещение информации ООО "Иркутскэнергосбыт" в автораской программе в прямом аудио-эфире в Иркутске. Шелехове, Ангарске</t>
  </si>
  <si>
    <t>сек</t>
  </si>
  <si>
    <t>11.33 рублей за сек</t>
  </si>
  <si>
    <t xml:space="preserve">Размещение информации ООО "Иркутскэнергосбыт"  на  стендах фасадов жилых домов в Иркутске </t>
  </si>
  <si>
    <t>Размещение информации ООО "Иркутскэнергосбыт" на стендах в подъездах и в лифтах жилых домов Иркутска, Ангарска, Шелехова</t>
  </si>
  <si>
    <t>36,1 за шт в мес</t>
  </si>
  <si>
    <t>Продвижение ООО "Иркутскэнергосбыт" в социальных сетях</t>
  </si>
  <si>
    <t>540</t>
  </si>
  <si>
    <t>чел.дн</t>
  </si>
  <si>
    <t>Вывоз и передача на захоронение ТБО в г. Слюдянка</t>
  </si>
  <si>
    <t>Вывоз и передача на захоронение ТБО в г. Тайшет</t>
  </si>
  <si>
    <t>Вывоз и передача на захоронение ТБО в с. Оса</t>
  </si>
  <si>
    <t>Вывоз и передача на захоронение ТБО в п. Бохан</t>
  </si>
  <si>
    <t>Вывоз и передача на захоронение ТБО в п. Баяндай</t>
  </si>
  <si>
    <t>Вывоз и передача на захоронение ТБО в п. Усть-Уда</t>
  </si>
  <si>
    <t>Вывоз и передача на захоронение ТБО в п. Усть-Ордынский</t>
  </si>
  <si>
    <t>Вывоз и передача на захоронение ТБО в п. Качуг</t>
  </si>
  <si>
    <t>Вывоз и передача на захоронение ТБО п. Залари</t>
  </si>
  <si>
    <t>Вывоз и передача на захоронение ТБО в п. Новонукутский</t>
  </si>
  <si>
    <t>Вывоз и передача на захоронение ТБО в р.п. Чунский</t>
  </si>
  <si>
    <t>Вывоз и передача на захоронение ТБО в с. Покосное Братского района</t>
  </si>
  <si>
    <t>Вывоз и передача на захоронение ТБО в п. Куйтун</t>
  </si>
  <si>
    <t>74.87.8</t>
  </si>
  <si>
    <t>1 200 в месяц</t>
  </si>
  <si>
    <t>декабрь 2016</t>
  </si>
  <si>
    <t>закупка у единственного поставщика</t>
  </si>
  <si>
    <t>17.12.2015:</t>
  </si>
  <si>
    <t>удалены строки 18, 102-113, добавлены строки 157-183.</t>
  </si>
  <si>
    <t>90.00</t>
  </si>
  <si>
    <t>Предоставление информации о гражданах, зарегистрированных в жилом фонде, обслуживаемом ООО "Иркутскэнергосбыт"</t>
  </si>
  <si>
    <t>Оказание услуг по кадровому делопроизводству и воинскому учету для нужд ООО "Иркутскэнергосбыт"</t>
  </si>
  <si>
    <t>декабрь 2026 г.</t>
  </si>
  <si>
    <t>Закупка у единственного поставщика, подрядчика, исполнителя</t>
  </si>
  <si>
    <t>30.12.2015:</t>
  </si>
  <si>
    <t xml:space="preserve"> добавлена строка 184.</t>
  </si>
  <si>
    <t>от 30.12.2015 № 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</si>
</sst>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#,##0.00_р_."/>
    <numFmt numFmtId="166" formatCode="_(* #,##0.00_);_(* \(#,##0.00\);_(* &quot;-&quot;??_);_(@_)"/>
  </numFmts>
  <fonts count="3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43434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4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79">
    <xf numFmtId="0" fontId="0" fillId="0" borderId="0" xfId="0"/>
    <xf numFmtId="0" fontId="26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4" fontId="27" fillId="24" borderId="0" xfId="0" applyNumberFormat="1" applyFont="1" applyFill="1" applyAlignment="1">
      <alignment horizontal="center" vertical="center" wrapText="1"/>
    </xf>
    <xf numFmtId="0" fontId="27" fillId="24" borderId="0" xfId="0" applyFont="1" applyFill="1" applyAlignment="1">
      <alignment horizontal="left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165" fontId="28" fillId="24" borderId="0" xfId="0" applyNumberFormat="1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" fontId="26" fillId="24" borderId="10" xfId="0" applyNumberFormat="1" applyFont="1" applyFill="1" applyBorder="1" applyAlignment="1">
      <alignment horizontal="center" vertical="center" wrapText="1"/>
    </xf>
    <xf numFmtId="164" fontId="26" fillId="24" borderId="10" xfId="0" applyNumberFormat="1" applyFont="1" applyFill="1" applyBorder="1" applyAlignment="1">
      <alignment horizontal="center" vertical="center" wrapText="1"/>
    </xf>
    <xf numFmtId="164" fontId="26" fillId="24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7" fontId="26" fillId="24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  <xf numFmtId="49" fontId="26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14" fontId="26" fillId="24" borderId="10" xfId="0" applyNumberFormat="1" applyFont="1" applyFill="1" applyBorder="1" applyAlignment="1">
      <alignment horizontal="center" vertical="center" wrapText="1"/>
    </xf>
    <xf numFmtId="17" fontId="26" fillId="0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4" fontId="26" fillId="25" borderId="10" xfId="0" applyNumberFormat="1" applyFont="1" applyFill="1" applyBorder="1" applyAlignment="1">
      <alignment horizontal="center" vertical="center" wrapText="1"/>
    </xf>
    <xf numFmtId="17" fontId="26" fillId="24" borderId="10" xfId="160" applyNumberFormat="1" applyFont="1" applyFill="1" applyBorder="1" applyAlignment="1">
      <alignment horizontal="center" vertical="center" wrapText="1"/>
    </xf>
    <xf numFmtId="0" fontId="26" fillId="24" borderId="10" xfId="160" applyFont="1" applyFill="1" applyBorder="1" applyAlignment="1">
      <alignment horizontal="center" vertical="center" wrapText="1"/>
    </xf>
    <xf numFmtId="0" fontId="26" fillId="24" borderId="10" xfId="0" quotePrefix="1" applyFont="1" applyFill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wrapText="1"/>
    </xf>
    <xf numFmtId="3" fontId="26" fillId="25" borderId="10" xfId="0" applyNumberFormat="1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/>
    </xf>
    <xf numFmtId="17" fontId="26" fillId="25" borderId="10" xfId="0" applyNumberFormat="1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/>
    </xf>
    <xf numFmtId="4" fontId="26" fillId="26" borderId="10" xfId="0" applyNumberFormat="1" applyFont="1" applyFill="1" applyBorder="1" applyAlignment="1">
      <alignment horizontal="center" vertical="center" wrapText="1"/>
    </xf>
    <xf numFmtId="17" fontId="26" fillId="26" borderId="10" xfId="0" applyNumberFormat="1" applyFont="1" applyFill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3" fillId="0" borderId="10" xfId="160" applyFont="1" applyFill="1" applyBorder="1" applyAlignment="1">
      <alignment horizontal="center" vertical="center" wrapText="1"/>
    </xf>
    <xf numFmtId="4" fontId="26" fillId="24" borderId="10" xfId="160" applyNumberFormat="1" applyFont="1" applyFill="1" applyBorder="1" applyAlignment="1">
      <alignment horizontal="center" vertical="center" wrapText="1"/>
    </xf>
    <xf numFmtId="49" fontId="26" fillId="24" borderId="10" xfId="160" applyNumberFormat="1" applyFont="1" applyFill="1" applyBorder="1" applyAlignment="1">
      <alignment horizontal="center" vertical="center" wrapText="1"/>
    </xf>
    <xf numFmtId="0" fontId="26" fillId="24" borderId="10" xfId="160" applyNumberFormat="1" applyFont="1" applyFill="1" applyBorder="1" applyAlignment="1">
      <alignment horizontal="center" vertical="center" wrapText="1"/>
    </xf>
    <xf numFmtId="0" fontId="33" fillId="24" borderId="10" xfId="160" applyFont="1" applyFill="1" applyBorder="1" applyAlignment="1">
      <alignment horizontal="center" vertical="center" wrapText="1"/>
    </xf>
    <xf numFmtId="49" fontId="26" fillId="24" borderId="11" xfId="160" applyNumberFormat="1" applyFont="1" applyFill="1" applyBorder="1" applyAlignment="1">
      <alignment horizontal="center" vertical="center" wrapText="1"/>
    </xf>
    <xf numFmtId="0" fontId="26" fillId="24" borderId="11" xfId="16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0" fontId="26" fillId="0" borderId="10" xfId="160" applyFont="1" applyFill="1" applyBorder="1" applyAlignment="1">
      <alignment horizontal="center" vertical="center" wrapText="1"/>
    </xf>
    <xf numFmtId="17" fontId="0" fillId="0" borderId="0" xfId="0" quotePrefix="1" applyNumberFormat="1"/>
    <xf numFmtId="0" fontId="26" fillId="24" borderId="10" xfId="0" applyFont="1" applyFill="1" applyBorder="1" applyAlignment="1">
      <alignment horizontal="center" vertical="center" wrapText="1"/>
    </xf>
    <xf numFmtId="3" fontId="26" fillId="24" borderId="10" xfId="16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49" fontId="26" fillId="0" borderId="10" xfId="160" applyNumberFormat="1" applyFont="1" applyFill="1" applyBorder="1" applyAlignment="1">
      <alignment horizontal="center" vertical="center" wrapText="1"/>
    </xf>
    <xf numFmtId="4" fontId="26" fillId="0" borderId="10" xfId="160" applyNumberFormat="1" applyFont="1" applyFill="1" applyBorder="1" applyAlignment="1">
      <alignment horizontal="center" vertical="center" wrapText="1"/>
    </xf>
    <xf numFmtId="49" fontId="26" fillId="0" borderId="11" xfId="160" applyNumberFormat="1" applyFont="1" applyFill="1" applyBorder="1" applyAlignment="1">
      <alignment horizontal="center" vertical="center" wrapText="1"/>
    </xf>
    <xf numFmtId="0" fontId="26" fillId="0" borderId="11" xfId="160" applyNumberFormat="1" applyFont="1" applyFill="1" applyBorder="1" applyAlignment="1">
      <alignment horizontal="center" vertical="center" wrapText="1"/>
    </xf>
    <xf numFmtId="3" fontId="26" fillId="0" borderId="10" xfId="16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6" fillId="0" borderId="0" xfId="0" applyFont="1" applyAlignment="1"/>
    <xf numFmtId="0" fontId="26" fillId="0" borderId="10" xfId="0" applyFont="1" applyBorder="1"/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36" fillId="0" borderId="0" xfId="0" applyFont="1" applyAlignment="1"/>
    <xf numFmtId="14" fontId="26" fillId="0" borderId="10" xfId="0" applyNumberFormat="1" applyFont="1" applyBorder="1" applyAlignment="1">
      <alignment horizontal="left"/>
    </xf>
    <xf numFmtId="0" fontId="26" fillId="0" borderId="0" xfId="0" applyFont="1" applyFill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/>
    </xf>
    <xf numFmtId="3" fontId="26" fillId="27" borderId="10" xfId="0" applyNumberFormat="1" applyFont="1" applyFill="1" applyBorder="1" applyAlignment="1">
      <alignment horizontal="center" vertical="center" wrapText="1"/>
    </xf>
    <xf numFmtId="4" fontId="26" fillId="27" borderId="10" xfId="0" applyNumberFormat="1" applyFont="1" applyFill="1" applyBorder="1" applyAlignment="1">
      <alignment horizontal="center" vertical="center" wrapText="1"/>
    </xf>
    <xf numFmtId="17" fontId="26" fillId="27" borderId="10" xfId="0" applyNumberFormat="1" applyFont="1" applyFill="1" applyBorder="1" applyAlignment="1">
      <alignment horizontal="center" vertical="center" wrapText="1"/>
    </xf>
    <xf numFmtId="17" fontId="26" fillId="0" borderId="10" xfId="16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top" wrapText="1"/>
    </xf>
    <xf numFmtId="17" fontId="26" fillId="0" borderId="11" xfId="0" applyNumberFormat="1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top" wrapText="1"/>
    </xf>
    <xf numFmtId="17" fontId="26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3" fontId="26" fillId="28" borderId="10" xfId="0" applyNumberFormat="1" applyFont="1" applyFill="1" applyBorder="1" applyAlignment="1">
      <alignment horizontal="center" vertical="center" wrapText="1"/>
    </xf>
    <xf numFmtId="165" fontId="26" fillId="28" borderId="10" xfId="0" applyNumberFormat="1" applyFont="1" applyFill="1" applyBorder="1" applyAlignment="1">
      <alignment horizontal="center" vertical="center" wrapText="1"/>
    </xf>
    <xf numFmtId="17" fontId="26" fillId="28" borderId="10" xfId="0" applyNumberFormat="1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6" fillId="28" borderId="10" xfId="160" applyFont="1" applyFill="1" applyBorder="1" applyAlignment="1">
      <alignment horizontal="center" vertical="center" wrapText="1"/>
    </xf>
    <xf numFmtId="49" fontId="26" fillId="28" borderId="10" xfId="160" applyNumberFormat="1" applyFont="1" applyFill="1" applyBorder="1" applyAlignment="1">
      <alignment horizontal="center" vertical="center" wrapText="1"/>
    </xf>
    <xf numFmtId="3" fontId="26" fillId="28" borderId="10" xfId="160" applyNumberFormat="1" applyFont="1" applyFill="1" applyBorder="1" applyAlignment="1">
      <alignment horizontal="center" vertical="center" wrapText="1"/>
    </xf>
    <xf numFmtId="4" fontId="37" fillId="28" borderId="10" xfId="160" applyNumberFormat="1" applyFont="1" applyFill="1" applyBorder="1" applyAlignment="1">
      <alignment horizontal="center" vertical="center" wrapText="1"/>
    </xf>
    <xf numFmtId="49" fontId="26" fillId="28" borderId="11" xfId="16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 wrapText="1"/>
    </xf>
    <xf numFmtId="3" fontId="26" fillId="29" borderId="10" xfId="0" applyNumberFormat="1" applyFont="1" applyFill="1" applyBorder="1" applyAlignment="1">
      <alignment horizontal="center" vertical="center" wrapText="1"/>
    </xf>
    <xf numFmtId="165" fontId="26" fillId="29" borderId="10" xfId="0" applyNumberFormat="1" applyFont="1" applyFill="1" applyBorder="1" applyAlignment="1">
      <alignment horizontal="center" vertical="center" wrapText="1"/>
    </xf>
    <xf numFmtId="17" fontId="26" fillId="29" borderId="10" xfId="0" applyNumberFormat="1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/>
    </xf>
    <xf numFmtId="49" fontId="26" fillId="29" borderId="10" xfId="0" applyNumberFormat="1" applyFont="1" applyFill="1" applyBorder="1" applyAlignment="1">
      <alignment horizontal="center" vertical="center" wrapText="1"/>
    </xf>
    <xf numFmtId="0" fontId="26" fillId="29" borderId="10" xfId="160" applyFont="1" applyFill="1" applyBorder="1" applyAlignment="1">
      <alignment horizontal="center" vertical="center" wrapText="1"/>
    </xf>
    <xf numFmtId="49" fontId="26" fillId="29" borderId="10" xfId="160" applyNumberFormat="1" applyFont="1" applyFill="1" applyBorder="1" applyAlignment="1">
      <alignment horizontal="center" vertical="center" wrapText="1"/>
    </xf>
    <xf numFmtId="3" fontId="26" fillId="29" borderId="10" xfId="160" applyNumberFormat="1" applyFont="1" applyFill="1" applyBorder="1" applyAlignment="1">
      <alignment horizontal="center" vertical="center" wrapText="1"/>
    </xf>
    <xf numFmtId="4" fontId="26" fillId="29" borderId="10" xfId="160" applyNumberFormat="1" applyFont="1" applyFill="1" applyBorder="1" applyAlignment="1">
      <alignment horizontal="center" vertical="center" wrapText="1"/>
    </xf>
    <xf numFmtId="49" fontId="26" fillId="29" borderId="11" xfId="16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/>
    </xf>
    <xf numFmtId="4" fontId="28" fillId="24" borderId="10" xfId="0" applyNumberFormat="1" applyFont="1" applyFill="1" applyBorder="1" applyAlignment="1">
      <alignment horizontal="center" vertical="center" wrapText="1"/>
    </xf>
    <xf numFmtId="164" fontId="28" fillId="24" borderId="10" xfId="0" applyNumberFormat="1" applyFont="1" applyFill="1" applyBorder="1" applyAlignment="1">
      <alignment horizontal="center" vertical="center"/>
    </xf>
    <xf numFmtId="1" fontId="26" fillId="24" borderId="10" xfId="0" applyNumberFormat="1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vertical="top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left" vertical="center" wrapText="1"/>
    </xf>
    <xf numFmtId="0" fontId="26" fillId="24" borderId="11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33" fillId="24" borderId="15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4" fontId="27" fillId="24" borderId="10" xfId="0" applyNumberFormat="1" applyFont="1" applyFill="1" applyBorder="1" applyAlignment="1">
      <alignment horizontal="center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164" fontId="29" fillId="24" borderId="0" xfId="0" applyNumberFormat="1" applyFont="1" applyFill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gforum.ru/okved/kod_okved_72.30/" TargetMode="External"/><Relationship Id="rId2" Type="http://schemas.openxmlformats.org/officeDocument/2006/relationships/hyperlink" Target="http://regforum.ru/okved/kod_okved_32.30.9/" TargetMode="External"/><Relationship Id="rId1" Type="http://schemas.openxmlformats.org/officeDocument/2006/relationships/hyperlink" Target="mailto:irk_es@es.irkutskenergo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gforum.ru/okved/kod_okved_72.2/" TargetMode="External"/><Relationship Id="rId4" Type="http://schemas.openxmlformats.org/officeDocument/2006/relationships/hyperlink" Target="http://regforum.ru/okved/kod_okved_72.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view="pageBreakPreview" zoomScale="75" zoomScaleNormal="60" zoomScaleSheetLayoutView="75" workbookViewId="0">
      <selection activeCell="A4" sqref="A4:O4"/>
    </sheetView>
  </sheetViews>
  <sheetFormatPr defaultColWidth="15.85546875" defaultRowHeight="15" x14ac:dyDescent="0.2"/>
  <cols>
    <col min="1" max="1" width="13" style="8" customWidth="1"/>
    <col min="2" max="2" width="19.5703125" style="8" customWidth="1"/>
    <col min="3" max="3" width="15.85546875" style="8" customWidth="1"/>
    <col min="4" max="4" width="15.85546875" style="33" customWidth="1"/>
    <col min="5" max="5" width="46.140625" style="8" customWidth="1"/>
    <col min="6" max="6" width="12.28515625" style="8" customWidth="1"/>
    <col min="7" max="7" width="12.5703125" style="8" customWidth="1"/>
    <col min="8" max="8" width="23.5703125" style="8" customWidth="1"/>
    <col min="9" max="10" width="15.85546875" style="8" customWidth="1"/>
    <col min="11" max="11" width="18.28515625" style="11" customWidth="1"/>
    <col min="12" max="12" width="17.7109375" style="8" customWidth="1"/>
    <col min="13" max="13" width="16.7109375" style="8" customWidth="1"/>
    <col min="14" max="14" width="26" style="8" customWidth="1"/>
    <col min="15" max="15" width="12.28515625" style="8" customWidth="1"/>
    <col min="16" max="16384" width="15.85546875" style="8"/>
  </cols>
  <sheetData>
    <row r="1" spans="1:16" s="23" customFormat="1" ht="18.75" x14ac:dyDescent="0.2">
      <c r="D1" s="33"/>
      <c r="K1" s="11"/>
      <c r="N1" s="26" t="s">
        <v>68</v>
      </c>
    </row>
    <row r="2" spans="1:16" s="23" customFormat="1" ht="18.75" x14ac:dyDescent="0.2">
      <c r="D2" s="33"/>
      <c r="K2" s="11"/>
      <c r="N2" s="26" t="s">
        <v>69</v>
      </c>
    </row>
    <row r="3" spans="1:16" s="23" customFormat="1" ht="18.75" x14ac:dyDescent="0.2">
      <c r="D3" s="33"/>
      <c r="K3" s="11"/>
      <c r="N3" s="26" t="s">
        <v>552</v>
      </c>
    </row>
    <row r="4" spans="1:16" ht="20.25" x14ac:dyDescent="0.2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  <c r="L4" s="175"/>
      <c r="M4" s="173"/>
      <c r="N4" s="173"/>
      <c r="O4" s="173"/>
    </row>
    <row r="5" spans="1:16" ht="18.75" x14ac:dyDescent="0.2">
      <c r="A5" s="2"/>
      <c r="B5" s="5"/>
      <c r="C5" s="2"/>
      <c r="D5" s="62"/>
      <c r="E5" s="2"/>
      <c r="F5" s="2"/>
      <c r="G5" s="2"/>
      <c r="H5" s="2"/>
      <c r="I5" s="2"/>
      <c r="J5" s="2"/>
      <c r="K5" s="3"/>
      <c r="L5" s="4"/>
      <c r="M5" s="2"/>
      <c r="N5" s="2"/>
      <c r="O5" s="2"/>
    </row>
    <row r="6" spans="1:16" ht="18.75" x14ac:dyDescent="0.2">
      <c r="A6" s="168" t="s">
        <v>17</v>
      </c>
      <c r="B6" s="168"/>
      <c r="C6" s="168"/>
      <c r="D6" s="168"/>
      <c r="E6" s="168"/>
      <c r="F6" s="168"/>
      <c r="G6" s="168"/>
      <c r="H6" s="168"/>
      <c r="I6" s="168" t="s">
        <v>24</v>
      </c>
      <c r="J6" s="168"/>
      <c r="K6" s="168"/>
      <c r="L6" s="168"/>
      <c r="M6" s="168"/>
      <c r="N6" s="168"/>
      <c r="O6" s="168"/>
      <c r="P6" s="9"/>
    </row>
    <row r="7" spans="1:16" ht="18.75" x14ac:dyDescent="0.2">
      <c r="A7" s="168" t="s">
        <v>18</v>
      </c>
      <c r="B7" s="168"/>
      <c r="C7" s="168"/>
      <c r="D7" s="168"/>
      <c r="E7" s="168"/>
      <c r="F7" s="168"/>
      <c r="G7" s="168"/>
      <c r="H7" s="168"/>
      <c r="I7" s="168" t="s">
        <v>25</v>
      </c>
      <c r="J7" s="168"/>
      <c r="K7" s="168"/>
      <c r="L7" s="168"/>
      <c r="M7" s="168"/>
      <c r="N7" s="168"/>
      <c r="O7" s="168"/>
      <c r="P7" s="9"/>
    </row>
    <row r="8" spans="1:16" ht="18.75" x14ac:dyDescent="0.2">
      <c r="A8" s="168" t="s">
        <v>19</v>
      </c>
      <c r="B8" s="168"/>
      <c r="C8" s="168"/>
      <c r="D8" s="168"/>
      <c r="E8" s="168"/>
      <c r="F8" s="168"/>
      <c r="G8" s="168"/>
      <c r="H8" s="168"/>
      <c r="I8" s="168" t="s">
        <v>26</v>
      </c>
      <c r="J8" s="168"/>
      <c r="K8" s="168"/>
      <c r="L8" s="168"/>
      <c r="M8" s="168"/>
      <c r="N8" s="168"/>
      <c r="O8" s="168"/>
      <c r="P8" s="9"/>
    </row>
    <row r="9" spans="1:16" ht="18.75" x14ac:dyDescent="0.2">
      <c r="A9" s="168" t="s">
        <v>20</v>
      </c>
      <c r="B9" s="168"/>
      <c r="C9" s="168"/>
      <c r="D9" s="168"/>
      <c r="E9" s="168"/>
      <c r="F9" s="168"/>
      <c r="G9" s="168"/>
      <c r="H9" s="168"/>
      <c r="I9" s="168" t="s">
        <v>27</v>
      </c>
      <c r="J9" s="168"/>
      <c r="K9" s="168"/>
      <c r="L9" s="168"/>
      <c r="M9" s="168"/>
      <c r="N9" s="168"/>
      <c r="O9" s="168"/>
      <c r="P9" s="9"/>
    </row>
    <row r="10" spans="1:16" ht="18.75" x14ac:dyDescent="0.2">
      <c r="A10" s="168" t="s">
        <v>21</v>
      </c>
      <c r="B10" s="168"/>
      <c r="C10" s="168"/>
      <c r="D10" s="168"/>
      <c r="E10" s="168"/>
      <c r="F10" s="168"/>
      <c r="G10" s="168"/>
      <c r="H10" s="168"/>
      <c r="I10" s="168">
        <v>3808166404</v>
      </c>
      <c r="J10" s="168"/>
      <c r="K10" s="168"/>
      <c r="L10" s="168"/>
      <c r="M10" s="168"/>
      <c r="N10" s="168"/>
      <c r="O10" s="168"/>
      <c r="P10" s="9"/>
    </row>
    <row r="11" spans="1:16" ht="18.75" x14ac:dyDescent="0.2">
      <c r="A11" s="168" t="s">
        <v>22</v>
      </c>
      <c r="B11" s="168"/>
      <c r="C11" s="168"/>
      <c r="D11" s="168"/>
      <c r="E11" s="168"/>
      <c r="F11" s="168"/>
      <c r="G11" s="168"/>
      <c r="H11" s="168"/>
      <c r="I11" s="168">
        <v>381201001</v>
      </c>
      <c r="J11" s="168"/>
      <c r="K11" s="168"/>
      <c r="L11" s="168"/>
      <c r="M11" s="168"/>
      <c r="N11" s="168"/>
      <c r="O11" s="168"/>
      <c r="P11" s="9"/>
    </row>
    <row r="12" spans="1:16" ht="18.75" x14ac:dyDescent="0.2">
      <c r="A12" s="168" t="s">
        <v>23</v>
      </c>
      <c r="B12" s="168"/>
      <c r="C12" s="168"/>
      <c r="D12" s="168"/>
      <c r="E12" s="168"/>
      <c r="F12" s="168"/>
      <c r="G12" s="168"/>
      <c r="H12" s="168"/>
      <c r="I12" s="168">
        <v>25401380000</v>
      </c>
      <c r="J12" s="168"/>
      <c r="K12" s="168"/>
      <c r="L12" s="168"/>
      <c r="M12" s="168"/>
      <c r="N12" s="168"/>
      <c r="O12" s="168"/>
      <c r="P12" s="9"/>
    </row>
    <row r="13" spans="1:16" ht="18.75" x14ac:dyDescent="0.2">
      <c r="A13" s="10"/>
      <c r="B13" s="10"/>
      <c r="C13" s="10"/>
      <c r="D13" s="6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</row>
    <row r="14" spans="1:16" ht="18.75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70"/>
      <c r="L14" s="171"/>
      <c r="M14" s="169"/>
      <c r="N14" s="169"/>
      <c r="O14" s="169"/>
      <c r="P14" s="9"/>
    </row>
    <row r="15" spans="1:16" ht="15.6" customHeight="1" x14ac:dyDescent="0.2">
      <c r="A15" s="167" t="s">
        <v>0</v>
      </c>
      <c r="B15" s="167" t="s">
        <v>28</v>
      </c>
      <c r="C15" s="167" t="s">
        <v>13</v>
      </c>
      <c r="D15" s="176" t="s">
        <v>231</v>
      </c>
      <c r="E15" s="167" t="s">
        <v>1</v>
      </c>
      <c r="F15" s="167"/>
      <c r="G15" s="167"/>
      <c r="H15" s="167"/>
      <c r="I15" s="167"/>
      <c r="J15" s="167"/>
      <c r="K15" s="167"/>
      <c r="L15" s="167"/>
      <c r="M15" s="167"/>
      <c r="N15" s="167" t="s">
        <v>15</v>
      </c>
      <c r="O15" s="167" t="s">
        <v>9</v>
      </c>
      <c r="P15" s="167" t="s">
        <v>16</v>
      </c>
    </row>
    <row r="16" spans="1:16" ht="53.45" customHeight="1" x14ac:dyDescent="0.2">
      <c r="A16" s="167"/>
      <c r="B16" s="167"/>
      <c r="C16" s="167"/>
      <c r="D16" s="176"/>
      <c r="E16" s="167" t="s">
        <v>2</v>
      </c>
      <c r="F16" s="167" t="s">
        <v>3</v>
      </c>
      <c r="G16" s="167"/>
      <c r="H16" s="167" t="s">
        <v>11</v>
      </c>
      <c r="I16" s="167" t="s">
        <v>5</v>
      </c>
      <c r="J16" s="167"/>
      <c r="K16" s="172" t="s">
        <v>6</v>
      </c>
      <c r="L16" s="167" t="s">
        <v>7</v>
      </c>
      <c r="M16" s="167"/>
      <c r="N16" s="167"/>
      <c r="O16" s="167"/>
      <c r="P16" s="167"/>
    </row>
    <row r="17" spans="1:16" ht="141.75" x14ac:dyDescent="0.2">
      <c r="A17" s="167"/>
      <c r="B17" s="167"/>
      <c r="C17" s="167"/>
      <c r="D17" s="176"/>
      <c r="E17" s="167"/>
      <c r="F17" s="6" t="s">
        <v>14</v>
      </c>
      <c r="G17" s="6" t="s">
        <v>4</v>
      </c>
      <c r="H17" s="167"/>
      <c r="I17" s="12" t="s">
        <v>56</v>
      </c>
      <c r="J17" s="6" t="s">
        <v>4</v>
      </c>
      <c r="K17" s="172"/>
      <c r="L17" s="6" t="s">
        <v>12</v>
      </c>
      <c r="M17" s="6" t="s">
        <v>8</v>
      </c>
      <c r="N17" s="167"/>
      <c r="O17" s="6" t="s">
        <v>10</v>
      </c>
      <c r="P17" s="167"/>
    </row>
    <row r="18" spans="1:16" ht="15.75" x14ac:dyDescent="0.2">
      <c r="A18" s="6">
        <v>1</v>
      </c>
      <c r="B18" s="6">
        <v>2</v>
      </c>
      <c r="C18" s="6">
        <v>3</v>
      </c>
      <c r="D18" s="1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6">
        <v>14</v>
      </c>
      <c r="O18" s="6">
        <v>15</v>
      </c>
      <c r="P18" s="6">
        <v>16</v>
      </c>
    </row>
    <row r="19" spans="1:16" s="1" customFormat="1" ht="31.5" x14ac:dyDescent="0.2">
      <c r="A19" s="24">
        <v>1</v>
      </c>
      <c r="B19" s="24" t="s">
        <v>70</v>
      </c>
      <c r="C19" s="20" t="s">
        <v>54</v>
      </c>
      <c r="D19" s="16">
        <v>2221610</v>
      </c>
      <c r="E19" s="21" t="s">
        <v>32</v>
      </c>
      <c r="F19" s="16">
        <v>796</v>
      </c>
      <c r="G19" s="24" t="s">
        <v>41</v>
      </c>
      <c r="H19" s="24" t="s">
        <v>30</v>
      </c>
      <c r="I19" s="17">
        <v>25701000</v>
      </c>
      <c r="J19" s="24" t="s">
        <v>42</v>
      </c>
      <c r="K19" s="13">
        <v>2136744</v>
      </c>
      <c r="L19" s="14" t="s">
        <v>66</v>
      </c>
      <c r="M19" s="15" t="s">
        <v>35</v>
      </c>
      <c r="N19" s="24" t="s">
        <v>29</v>
      </c>
      <c r="O19" s="24" t="s">
        <v>38</v>
      </c>
      <c r="P19" s="24"/>
    </row>
    <row r="20" spans="1:16" s="1" customFormat="1" ht="41.25" customHeight="1" x14ac:dyDescent="0.2">
      <c r="A20" s="24">
        <f>A19+1</f>
        <v>2</v>
      </c>
      <c r="B20" s="24" t="s">
        <v>70</v>
      </c>
      <c r="C20" s="16" t="s">
        <v>33</v>
      </c>
      <c r="D20" s="16">
        <v>7493050</v>
      </c>
      <c r="E20" s="21" t="s">
        <v>34</v>
      </c>
      <c r="F20" s="38" t="s">
        <v>204</v>
      </c>
      <c r="G20" s="24" t="s">
        <v>36</v>
      </c>
      <c r="H20" s="24" t="s">
        <v>30</v>
      </c>
      <c r="I20" s="17">
        <v>25000000</v>
      </c>
      <c r="J20" s="24" t="s">
        <v>75</v>
      </c>
      <c r="K20" s="22">
        <v>13784760</v>
      </c>
      <c r="L20" s="15" t="s">
        <v>67</v>
      </c>
      <c r="M20" s="15" t="s">
        <v>35</v>
      </c>
      <c r="N20" s="24" t="s">
        <v>29</v>
      </c>
      <c r="O20" s="24" t="s">
        <v>38</v>
      </c>
      <c r="P20" s="24"/>
    </row>
    <row r="21" spans="1:16" s="1" customFormat="1" ht="31.5" x14ac:dyDescent="0.2">
      <c r="A21" s="24">
        <f t="shared" ref="A21:A76" si="0">A20+1</f>
        <v>3</v>
      </c>
      <c r="B21" s="24" t="s">
        <v>70</v>
      </c>
      <c r="C21" s="16" t="s">
        <v>55</v>
      </c>
      <c r="D21" s="16">
        <v>5200180</v>
      </c>
      <c r="E21" s="21" t="s">
        <v>37</v>
      </c>
      <c r="F21" s="16">
        <v>796</v>
      </c>
      <c r="G21" s="24" t="s">
        <v>41</v>
      </c>
      <c r="H21" s="24" t="s">
        <v>30</v>
      </c>
      <c r="I21" s="17">
        <v>25000000</v>
      </c>
      <c r="J21" s="24" t="s">
        <v>75</v>
      </c>
      <c r="K21" s="18">
        <v>670983</v>
      </c>
      <c r="L21" s="19">
        <v>42186</v>
      </c>
      <c r="M21" s="15" t="s">
        <v>35</v>
      </c>
      <c r="N21" s="24" t="s">
        <v>29</v>
      </c>
      <c r="O21" s="24" t="s">
        <v>38</v>
      </c>
      <c r="P21" s="24"/>
    </row>
    <row r="22" spans="1:16" s="1" customFormat="1" ht="31.5" x14ac:dyDescent="0.2">
      <c r="A22" s="24">
        <f t="shared" si="0"/>
        <v>4</v>
      </c>
      <c r="B22" s="24" t="s">
        <v>70</v>
      </c>
      <c r="C22" s="16" t="s">
        <v>39</v>
      </c>
      <c r="D22" s="64">
        <v>7424020</v>
      </c>
      <c r="E22" s="21" t="s">
        <v>40</v>
      </c>
      <c r="F22" s="16">
        <v>796</v>
      </c>
      <c r="G22" s="24" t="s">
        <v>41</v>
      </c>
      <c r="H22" s="17">
        <v>220</v>
      </c>
      <c r="I22" s="17">
        <v>25701000</v>
      </c>
      <c r="J22" s="24" t="s">
        <v>42</v>
      </c>
      <c r="K22" s="18">
        <v>775000</v>
      </c>
      <c r="L22" s="19">
        <v>42005</v>
      </c>
      <c r="M22" s="19" t="s">
        <v>43</v>
      </c>
      <c r="N22" s="24" t="s">
        <v>29</v>
      </c>
      <c r="O22" s="24" t="s">
        <v>38</v>
      </c>
      <c r="P22" s="24"/>
    </row>
    <row r="23" spans="1:16" s="1" customFormat="1" ht="31.5" x14ac:dyDescent="0.2">
      <c r="A23" s="24">
        <f t="shared" si="0"/>
        <v>5</v>
      </c>
      <c r="B23" s="24" t="s">
        <v>70</v>
      </c>
      <c r="C23" s="16" t="s">
        <v>44</v>
      </c>
      <c r="D23" s="64">
        <v>9432000</v>
      </c>
      <c r="E23" s="21" t="s">
        <v>45</v>
      </c>
      <c r="F23" s="16">
        <v>796</v>
      </c>
      <c r="G23" s="24" t="s">
        <v>41</v>
      </c>
      <c r="H23" s="24" t="s">
        <v>30</v>
      </c>
      <c r="I23" s="17">
        <v>25701000</v>
      </c>
      <c r="J23" s="24" t="s">
        <v>42</v>
      </c>
      <c r="K23" s="18">
        <v>130000</v>
      </c>
      <c r="L23" s="19">
        <v>42005</v>
      </c>
      <c r="M23" s="19" t="s">
        <v>43</v>
      </c>
      <c r="N23" s="24" t="s">
        <v>29</v>
      </c>
      <c r="O23" s="24" t="s">
        <v>38</v>
      </c>
      <c r="P23" s="24"/>
    </row>
    <row r="24" spans="1:16" s="1" customFormat="1" ht="31.5" x14ac:dyDescent="0.2">
      <c r="A24" s="24">
        <f t="shared" si="0"/>
        <v>6</v>
      </c>
      <c r="B24" s="24" t="s">
        <v>70</v>
      </c>
      <c r="C24" s="16" t="s">
        <v>46</v>
      </c>
      <c r="D24" s="64">
        <v>7423030</v>
      </c>
      <c r="E24" s="21" t="s">
        <v>47</v>
      </c>
      <c r="F24" s="16">
        <v>796</v>
      </c>
      <c r="G24" s="24" t="s">
        <v>41</v>
      </c>
      <c r="H24" s="17" t="s">
        <v>48</v>
      </c>
      <c r="I24" s="17">
        <v>25701000</v>
      </c>
      <c r="J24" s="24" t="s">
        <v>42</v>
      </c>
      <c r="K24" s="18">
        <v>708000</v>
      </c>
      <c r="L24" s="19" t="s">
        <v>49</v>
      </c>
      <c r="M24" s="19" t="s">
        <v>50</v>
      </c>
      <c r="N24" s="24" t="s">
        <v>29</v>
      </c>
      <c r="O24" s="24" t="s">
        <v>38</v>
      </c>
      <c r="P24" s="24"/>
    </row>
    <row r="25" spans="1:16" s="84" customFormat="1" ht="31.5" x14ac:dyDescent="0.2">
      <c r="A25" s="80">
        <f t="shared" si="0"/>
        <v>7</v>
      </c>
      <c r="B25" s="80" t="s">
        <v>70</v>
      </c>
      <c r="C25" s="80" t="s">
        <v>51</v>
      </c>
      <c r="D25" s="80">
        <v>2109365</v>
      </c>
      <c r="E25" s="21" t="s">
        <v>52</v>
      </c>
      <c r="F25" s="80">
        <v>796</v>
      </c>
      <c r="G25" s="80" t="s">
        <v>41</v>
      </c>
      <c r="H25" s="80">
        <v>14160</v>
      </c>
      <c r="I25" s="17">
        <v>25701000</v>
      </c>
      <c r="J25" s="80" t="s">
        <v>42</v>
      </c>
      <c r="K25" s="18">
        <v>1473600</v>
      </c>
      <c r="L25" s="30">
        <v>42005</v>
      </c>
      <c r="M25" s="80" t="s">
        <v>35</v>
      </c>
      <c r="N25" s="80" t="s">
        <v>29</v>
      </c>
      <c r="O25" s="80" t="s">
        <v>38</v>
      </c>
      <c r="P25" s="80"/>
    </row>
    <row r="26" spans="1:16" s="84" customFormat="1" ht="63" x14ac:dyDescent="0.2">
      <c r="A26" s="96">
        <f t="shared" si="0"/>
        <v>8</v>
      </c>
      <c r="B26" s="96" t="s">
        <v>70</v>
      </c>
      <c r="C26" s="96" t="s">
        <v>57</v>
      </c>
      <c r="D26" s="96">
        <v>9460000</v>
      </c>
      <c r="E26" s="21" t="s">
        <v>58</v>
      </c>
      <c r="F26" s="96">
        <v>796</v>
      </c>
      <c r="G26" s="96" t="s">
        <v>41</v>
      </c>
      <c r="H26" s="96" t="s">
        <v>30</v>
      </c>
      <c r="I26" s="17">
        <v>25000000</v>
      </c>
      <c r="J26" s="96" t="s">
        <v>75</v>
      </c>
      <c r="K26" s="18">
        <f>1064610*1.18</f>
        <v>1256239.8</v>
      </c>
      <c r="L26" s="30">
        <v>42156</v>
      </c>
      <c r="M26" s="42" t="s">
        <v>35</v>
      </c>
      <c r="N26" s="96" t="s">
        <v>98</v>
      </c>
      <c r="O26" s="96" t="s">
        <v>77</v>
      </c>
      <c r="P26" s="96"/>
    </row>
    <row r="27" spans="1:16" s="1" customFormat="1" ht="47.25" x14ac:dyDescent="0.2">
      <c r="A27" s="24">
        <f t="shared" si="0"/>
        <v>9</v>
      </c>
      <c r="B27" s="24" t="s">
        <v>70</v>
      </c>
      <c r="C27" s="24" t="s">
        <v>59</v>
      </c>
      <c r="D27" s="16">
        <v>7230010</v>
      </c>
      <c r="E27" s="21" t="s">
        <v>60</v>
      </c>
      <c r="F27" s="16">
        <v>796</v>
      </c>
      <c r="G27" s="24" t="s">
        <v>41</v>
      </c>
      <c r="H27" s="24">
        <v>104</v>
      </c>
      <c r="I27" s="17">
        <v>25714000</v>
      </c>
      <c r="J27" s="24" t="s">
        <v>61</v>
      </c>
      <c r="K27" s="18">
        <f>624000*1.18</f>
        <v>736320</v>
      </c>
      <c r="L27" s="19">
        <v>42339</v>
      </c>
      <c r="M27" s="15" t="s">
        <v>35</v>
      </c>
      <c r="N27" s="24" t="s">
        <v>29</v>
      </c>
      <c r="O27" s="24" t="s">
        <v>38</v>
      </c>
      <c r="P27" s="24"/>
    </row>
    <row r="28" spans="1:16" s="1" customFormat="1" ht="31.5" x14ac:dyDescent="0.2">
      <c r="A28" s="24">
        <f t="shared" si="0"/>
        <v>10</v>
      </c>
      <c r="B28" s="24" t="s">
        <v>70</v>
      </c>
      <c r="C28" s="24" t="s">
        <v>62</v>
      </c>
      <c r="D28" s="16">
        <v>7241000</v>
      </c>
      <c r="E28" s="21" t="s">
        <v>63</v>
      </c>
      <c r="F28" s="24">
        <v>539</v>
      </c>
      <c r="G28" s="24" t="s">
        <v>64</v>
      </c>
      <c r="H28" s="24" t="s">
        <v>30</v>
      </c>
      <c r="I28" s="17">
        <v>25701000</v>
      </c>
      <c r="J28" s="24" t="s">
        <v>42</v>
      </c>
      <c r="K28" s="18">
        <f>500000*1.18</f>
        <v>590000</v>
      </c>
      <c r="L28" s="19">
        <v>42186</v>
      </c>
      <c r="M28" s="15" t="s">
        <v>35</v>
      </c>
      <c r="N28" s="24" t="s">
        <v>29</v>
      </c>
      <c r="O28" s="24" t="s">
        <v>38</v>
      </c>
      <c r="P28" s="24"/>
    </row>
    <row r="29" spans="1:16" s="1" customFormat="1" ht="31.5" x14ac:dyDescent="0.2">
      <c r="A29" s="24">
        <f t="shared" si="0"/>
        <v>11</v>
      </c>
      <c r="B29" s="24" t="s">
        <v>70</v>
      </c>
      <c r="C29" s="24" t="s">
        <v>62</v>
      </c>
      <c r="D29" s="16">
        <v>7220039</v>
      </c>
      <c r="E29" s="21" t="s">
        <v>65</v>
      </c>
      <c r="F29" s="24">
        <v>539</v>
      </c>
      <c r="G29" s="24" t="s">
        <v>64</v>
      </c>
      <c r="H29" s="24" t="s">
        <v>30</v>
      </c>
      <c r="I29" s="17">
        <v>25000000</v>
      </c>
      <c r="J29" s="24" t="s">
        <v>75</v>
      </c>
      <c r="K29" s="18">
        <f>1000000*1.18</f>
        <v>1180000</v>
      </c>
      <c r="L29" s="19">
        <v>42064</v>
      </c>
      <c r="M29" s="15" t="s">
        <v>35</v>
      </c>
      <c r="N29" s="24" t="s">
        <v>29</v>
      </c>
      <c r="O29" s="24" t="s">
        <v>38</v>
      </c>
      <c r="P29" s="24"/>
    </row>
    <row r="30" spans="1:16" s="1" customFormat="1" ht="47.25" x14ac:dyDescent="0.2">
      <c r="A30" s="24">
        <f t="shared" si="0"/>
        <v>12</v>
      </c>
      <c r="B30" s="91" t="s">
        <v>71</v>
      </c>
      <c r="C30" s="91" t="s">
        <v>72</v>
      </c>
      <c r="D30" s="92">
        <v>7413010</v>
      </c>
      <c r="E30" s="91" t="s">
        <v>73</v>
      </c>
      <c r="F30" s="93">
        <v>796</v>
      </c>
      <c r="G30" s="93" t="s">
        <v>41</v>
      </c>
      <c r="H30" s="91" t="s">
        <v>74</v>
      </c>
      <c r="I30" s="17">
        <v>25000000</v>
      </c>
      <c r="J30" s="91" t="s">
        <v>75</v>
      </c>
      <c r="K30" s="18">
        <v>300000</v>
      </c>
      <c r="L30" s="91" t="s">
        <v>364</v>
      </c>
      <c r="M30" s="91" t="s">
        <v>76</v>
      </c>
      <c r="N30" s="91" t="s">
        <v>29</v>
      </c>
      <c r="O30" s="91" t="s">
        <v>38</v>
      </c>
      <c r="P30" s="24"/>
    </row>
    <row r="31" spans="1:16" ht="47.25" x14ac:dyDescent="0.2">
      <c r="A31" s="24">
        <f t="shared" si="0"/>
        <v>13</v>
      </c>
      <c r="B31" s="91" t="s">
        <v>71</v>
      </c>
      <c r="C31" s="91" t="s">
        <v>72</v>
      </c>
      <c r="D31" s="92">
        <v>7413010</v>
      </c>
      <c r="E31" s="91" t="s">
        <v>365</v>
      </c>
      <c r="F31" s="93">
        <v>796</v>
      </c>
      <c r="G31" s="93" t="s">
        <v>41</v>
      </c>
      <c r="H31" s="91" t="s">
        <v>74</v>
      </c>
      <c r="I31" s="17">
        <v>25000000</v>
      </c>
      <c r="J31" s="91" t="s">
        <v>75</v>
      </c>
      <c r="K31" s="18">
        <v>200000</v>
      </c>
      <c r="L31" s="91" t="s">
        <v>364</v>
      </c>
      <c r="M31" s="91" t="s">
        <v>366</v>
      </c>
      <c r="N31" s="91" t="s">
        <v>29</v>
      </c>
      <c r="O31" s="91" t="s">
        <v>38</v>
      </c>
      <c r="P31" s="24"/>
    </row>
    <row r="32" spans="1:16" ht="110.25" x14ac:dyDescent="0.2">
      <c r="A32" s="24">
        <f t="shared" si="0"/>
        <v>14</v>
      </c>
      <c r="B32" s="24" t="s">
        <v>71</v>
      </c>
      <c r="C32" s="24" t="s">
        <v>78</v>
      </c>
      <c r="D32" s="16">
        <v>7430090</v>
      </c>
      <c r="E32" s="24" t="s">
        <v>79</v>
      </c>
      <c r="F32" s="24">
        <v>744</v>
      </c>
      <c r="G32" s="24" t="s">
        <v>80</v>
      </c>
      <c r="H32" s="24" t="s">
        <v>81</v>
      </c>
      <c r="I32" s="17">
        <v>25000000</v>
      </c>
      <c r="J32" s="24" t="s">
        <v>75</v>
      </c>
      <c r="K32" s="25" t="s">
        <v>82</v>
      </c>
      <c r="L32" s="24" t="s">
        <v>83</v>
      </c>
      <c r="M32" s="24" t="s">
        <v>84</v>
      </c>
      <c r="N32" s="24" t="s">
        <v>85</v>
      </c>
      <c r="O32" s="24" t="s">
        <v>38</v>
      </c>
      <c r="P32" s="24"/>
    </row>
    <row r="33" spans="1:16" s="33" customFormat="1" ht="31.5" x14ac:dyDescent="0.2">
      <c r="A33" s="80">
        <f t="shared" si="0"/>
        <v>15</v>
      </c>
      <c r="B33" s="28" t="s">
        <v>86</v>
      </c>
      <c r="C33" s="80" t="s">
        <v>87</v>
      </c>
      <c r="D33" s="80">
        <v>8511010</v>
      </c>
      <c r="E33" s="85" t="s">
        <v>88</v>
      </c>
      <c r="F33" s="80">
        <v>792</v>
      </c>
      <c r="G33" s="80" t="s">
        <v>89</v>
      </c>
      <c r="H33" s="80">
        <v>250</v>
      </c>
      <c r="I33" s="17">
        <v>25701000</v>
      </c>
      <c r="J33" s="80" t="s">
        <v>42</v>
      </c>
      <c r="K33" s="17">
        <v>850000</v>
      </c>
      <c r="L33" s="30">
        <v>42064</v>
      </c>
      <c r="M33" s="30">
        <v>42125</v>
      </c>
      <c r="N33" s="80" t="s">
        <v>29</v>
      </c>
      <c r="O33" s="80" t="s">
        <v>77</v>
      </c>
      <c r="P33" s="80"/>
    </row>
    <row r="34" spans="1:16" s="33" customFormat="1" ht="141.75" x14ac:dyDescent="0.2">
      <c r="A34" s="16">
        <f t="shared" si="0"/>
        <v>16</v>
      </c>
      <c r="B34" s="28" t="s">
        <v>90</v>
      </c>
      <c r="C34" s="58" t="s">
        <v>91</v>
      </c>
      <c r="D34" s="58">
        <v>7250030</v>
      </c>
      <c r="E34" s="58" t="s">
        <v>92</v>
      </c>
      <c r="F34" s="58">
        <v>839</v>
      </c>
      <c r="G34" s="58" t="s">
        <v>93</v>
      </c>
      <c r="H34" s="58">
        <v>5</v>
      </c>
      <c r="I34" s="17">
        <v>25701000</v>
      </c>
      <c r="J34" s="16" t="s">
        <v>42</v>
      </c>
      <c r="K34" s="16" t="s">
        <v>218</v>
      </c>
      <c r="L34" s="42" t="s">
        <v>219</v>
      </c>
      <c r="M34" s="42" t="s">
        <v>220</v>
      </c>
      <c r="N34" s="16" t="s">
        <v>29</v>
      </c>
      <c r="O34" s="16" t="s">
        <v>38</v>
      </c>
      <c r="P34" s="16"/>
    </row>
    <row r="35" spans="1:16" ht="31.5" x14ac:dyDescent="0.2">
      <c r="A35" s="24">
        <f t="shared" si="0"/>
        <v>17</v>
      </c>
      <c r="B35" s="24" t="s">
        <v>94</v>
      </c>
      <c r="C35" s="24" t="s">
        <v>95</v>
      </c>
      <c r="D35" s="16">
        <v>8090010</v>
      </c>
      <c r="E35" s="24" t="s">
        <v>96</v>
      </c>
      <c r="F35" s="24">
        <v>792</v>
      </c>
      <c r="G35" s="24" t="s">
        <v>89</v>
      </c>
      <c r="H35" s="24" t="s">
        <v>74</v>
      </c>
      <c r="I35" s="17">
        <v>25000000</v>
      </c>
      <c r="J35" s="24" t="s">
        <v>75</v>
      </c>
      <c r="K35" s="25">
        <v>2575520</v>
      </c>
      <c r="L35" s="24" t="s">
        <v>53</v>
      </c>
      <c r="M35" s="24" t="s">
        <v>97</v>
      </c>
      <c r="N35" s="24" t="s">
        <v>98</v>
      </c>
      <c r="O35" s="24" t="s">
        <v>77</v>
      </c>
      <c r="P35" s="24"/>
    </row>
    <row r="36" spans="1:16" ht="31.5" x14ac:dyDescent="0.2">
      <c r="A36" s="146">
        <f t="shared" si="0"/>
        <v>18</v>
      </c>
      <c r="B36" s="24" t="s">
        <v>103</v>
      </c>
      <c r="C36" s="24" t="s">
        <v>104</v>
      </c>
      <c r="D36" s="16">
        <v>9010020</v>
      </c>
      <c r="E36" s="24" t="s">
        <v>105</v>
      </c>
      <c r="F36" s="16">
        <v>796</v>
      </c>
      <c r="G36" s="24" t="s">
        <v>41</v>
      </c>
      <c r="H36" s="24">
        <v>700</v>
      </c>
      <c r="I36" s="17">
        <v>25701000</v>
      </c>
      <c r="J36" s="24" t="s">
        <v>42</v>
      </c>
      <c r="K36" s="25" t="s">
        <v>106</v>
      </c>
      <c r="L36" s="24" t="s">
        <v>53</v>
      </c>
      <c r="M36" s="24" t="s">
        <v>97</v>
      </c>
      <c r="N36" s="24" t="s">
        <v>85</v>
      </c>
      <c r="O36" s="24" t="s">
        <v>38</v>
      </c>
      <c r="P36" s="24"/>
    </row>
    <row r="37" spans="1:16" ht="31.5" x14ac:dyDescent="0.2">
      <c r="A37" s="24">
        <f t="shared" si="0"/>
        <v>19</v>
      </c>
      <c r="B37" s="24" t="s">
        <v>103</v>
      </c>
      <c r="C37" s="24" t="s">
        <v>107</v>
      </c>
      <c r="D37" s="16">
        <v>7250030</v>
      </c>
      <c r="E37" s="24" t="s">
        <v>108</v>
      </c>
      <c r="F37" s="16">
        <v>796</v>
      </c>
      <c r="G37" s="24" t="s">
        <v>41</v>
      </c>
      <c r="H37" s="24">
        <v>340</v>
      </c>
      <c r="I37" s="17">
        <v>25000000</v>
      </c>
      <c r="J37" s="24" t="s">
        <v>75</v>
      </c>
      <c r="K37" s="25" t="s">
        <v>109</v>
      </c>
      <c r="L37" s="19" t="s">
        <v>110</v>
      </c>
      <c r="M37" s="29">
        <v>42369</v>
      </c>
      <c r="N37" s="24" t="s">
        <v>85</v>
      </c>
      <c r="O37" s="24" t="s">
        <v>38</v>
      </c>
      <c r="P37" s="24"/>
    </row>
    <row r="38" spans="1:16" s="23" customFormat="1" ht="316.5" customHeight="1" x14ac:dyDescent="0.2">
      <c r="A38" s="121">
        <f t="shared" si="0"/>
        <v>20</v>
      </c>
      <c r="B38" s="126" t="s">
        <v>103</v>
      </c>
      <c r="C38" s="126" t="s">
        <v>107</v>
      </c>
      <c r="D38" s="126">
        <v>7250020</v>
      </c>
      <c r="E38" s="126" t="s">
        <v>412</v>
      </c>
      <c r="F38" s="127" t="s">
        <v>228</v>
      </c>
      <c r="G38" s="126" t="s">
        <v>41</v>
      </c>
      <c r="H38" s="128" t="s">
        <v>413</v>
      </c>
      <c r="I38" s="122">
        <v>25701000</v>
      </c>
      <c r="J38" s="121" t="s">
        <v>42</v>
      </c>
      <c r="K38" s="129" t="s">
        <v>414</v>
      </c>
      <c r="L38" s="130" t="s">
        <v>415</v>
      </c>
      <c r="M38" s="130" t="s">
        <v>416</v>
      </c>
      <c r="N38" s="126" t="s">
        <v>98</v>
      </c>
      <c r="O38" s="126" t="s">
        <v>77</v>
      </c>
      <c r="P38" s="121"/>
    </row>
    <row r="39" spans="1:16" s="33" customFormat="1" ht="47.25" x14ac:dyDescent="0.2">
      <c r="A39" s="80">
        <f t="shared" si="0"/>
        <v>21</v>
      </c>
      <c r="B39" s="80" t="s">
        <v>103</v>
      </c>
      <c r="C39" s="80" t="s">
        <v>104</v>
      </c>
      <c r="D39" s="80">
        <v>7220034</v>
      </c>
      <c r="E39" s="80" t="s">
        <v>111</v>
      </c>
      <c r="F39" s="80">
        <v>539</v>
      </c>
      <c r="G39" s="80" t="s">
        <v>64</v>
      </c>
      <c r="H39" s="80">
        <v>1000</v>
      </c>
      <c r="I39" s="17">
        <v>25701000</v>
      </c>
      <c r="J39" s="80" t="s">
        <v>42</v>
      </c>
      <c r="K39" s="18" t="s">
        <v>237</v>
      </c>
      <c r="L39" s="30">
        <v>42064</v>
      </c>
      <c r="M39" s="80" t="s">
        <v>238</v>
      </c>
      <c r="N39" s="80" t="s">
        <v>85</v>
      </c>
      <c r="O39" s="80" t="s">
        <v>38</v>
      </c>
      <c r="P39" s="80"/>
    </row>
    <row r="40" spans="1:16" s="33" customFormat="1" ht="31.5" x14ac:dyDescent="0.2">
      <c r="A40" s="16">
        <f t="shared" si="0"/>
        <v>22</v>
      </c>
      <c r="B40" s="28" t="s">
        <v>112</v>
      </c>
      <c r="C40" s="20" t="s">
        <v>323</v>
      </c>
      <c r="D40" s="65" t="s">
        <v>232</v>
      </c>
      <c r="E40" s="16" t="s">
        <v>113</v>
      </c>
      <c r="F40" s="16">
        <v>796</v>
      </c>
      <c r="G40" s="24" t="s">
        <v>41</v>
      </c>
      <c r="H40" s="17" t="s">
        <v>114</v>
      </c>
      <c r="I40" s="17">
        <v>25701000</v>
      </c>
      <c r="J40" s="24" t="s">
        <v>42</v>
      </c>
      <c r="K40" s="22">
        <v>500000</v>
      </c>
      <c r="L40" s="30">
        <v>42064</v>
      </c>
      <c r="M40" s="30">
        <v>42491</v>
      </c>
      <c r="N40" s="16" t="s">
        <v>85</v>
      </c>
      <c r="O40" s="16" t="s">
        <v>77</v>
      </c>
      <c r="P40" s="16"/>
    </row>
    <row r="41" spans="1:16" ht="31.5" x14ac:dyDescent="0.2">
      <c r="A41" s="24">
        <f t="shared" si="0"/>
        <v>23</v>
      </c>
      <c r="B41" s="7" t="s">
        <v>112</v>
      </c>
      <c r="C41" s="24" t="s">
        <v>54</v>
      </c>
      <c r="D41" s="16">
        <v>2221452</v>
      </c>
      <c r="E41" s="16" t="s">
        <v>115</v>
      </c>
      <c r="F41" s="16">
        <v>796</v>
      </c>
      <c r="G41" s="24" t="s">
        <v>41</v>
      </c>
      <c r="H41" s="41">
        <v>57100</v>
      </c>
      <c r="I41" s="17">
        <v>25701000</v>
      </c>
      <c r="J41" s="24" t="s">
        <v>42</v>
      </c>
      <c r="K41" s="13">
        <v>1000000</v>
      </c>
      <c r="L41" s="19">
        <v>42095</v>
      </c>
      <c r="M41" s="19">
        <v>42460</v>
      </c>
      <c r="N41" s="24" t="s">
        <v>85</v>
      </c>
      <c r="O41" s="24" t="s">
        <v>38</v>
      </c>
      <c r="P41" s="24"/>
    </row>
    <row r="42" spans="1:16" s="33" customFormat="1" ht="31.5" x14ac:dyDescent="0.2">
      <c r="A42" s="101">
        <f t="shared" si="0"/>
        <v>24</v>
      </c>
      <c r="B42" s="102" t="s">
        <v>112</v>
      </c>
      <c r="C42" s="101" t="s">
        <v>116</v>
      </c>
      <c r="D42" s="101">
        <v>2221450</v>
      </c>
      <c r="E42" s="101" t="s">
        <v>117</v>
      </c>
      <c r="F42" s="101">
        <v>796</v>
      </c>
      <c r="G42" s="101" t="s">
        <v>41</v>
      </c>
      <c r="H42" s="103" t="s">
        <v>114</v>
      </c>
      <c r="I42" s="103">
        <v>25701000</v>
      </c>
      <c r="J42" s="101" t="s">
        <v>42</v>
      </c>
      <c r="K42" s="104">
        <v>934040</v>
      </c>
      <c r="L42" s="105" t="s">
        <v>407</v>
      </c>
      <c r="M42" s="105" t="s">
        <v>408</v>
      </c>
      <c r="N42" s="101" t="s">
        <v>85</v>
      </c>
      <c r="O42" s="101" t="s">
        <v>38</v>
      </c>
      <c r="P42" s="101"/>
    </row>
    <row r="43" spans="1:16" ht="47.25" x14ac:dyDescent="0.2">
      <c r="A43" s="31">
        <f t="shared" si="0"/>
        <v>25</v>
      </c>
      <c r="B43" s="34" t="s">
        <v>112</v>
      </c>
      <c r="C43" s="31" t="s">
        <v>118</v>
      </c>
      <c r="D43" s="16">
        <v>7499090</v>
      </c>
      <c r="E43" s="31" t="s">
        <v>206</v>
      </c>
      <c r="F43" s="31">
        <v>796</v>
      </c>
      <c r="G43" s="31" t="s">
        <v>41</v>
      </c>
      <c r="H43" s="40">
        <v>5500</v>
      </c>
      <c r="I43" s="40">
        <v>25000000</v>
      </c>
      <c r="J43" s="31" t="s">
        <v>75</v>
      </c>
      <c r="K43" s="35">
        <v>458700</v>
      </c>
      <c r="L43" s="43">
        <v>42217</v>
      </c>
      <c r="M43" s="43">
        <v>42614</v>
      </c>
      <c r="N43" s="31" t="s">
        <v>29</v>
      </c>
      <c r="O43" s="31" t="s">
        <v>77</v>
      </c>
      <c r="P43" s="31"/>
    </row>
    <row r="44" spans="1:16" ht="47.25" x14ac:dyDescent="0.2">
      <c r="A44" s="31">
        <f t="shared" si="0"/>
        <v>26</v>
      </c>
      <c r="B44" s="34" t="s">
        <v>112</v>
      </c>
      <c r="C44" s="31" t="s">
        <v>118</v>
      </c>
      <c r="D44" s="16">
        <v>7499090</v>
      </c>
      <c r="E44" s="31" t="s">
        <v>207</v>
      </c>
      <c r="F44" s="31">
        <v>796</v>
      </c>
      <c r="G44" s="31" t="s">
        <v>41</v>
      </c>
      <c r="H44" s="40">
        <v>1000</v>
      </c>
      <c r="I44" s="40">
        <v>25000000</v>
      </c>
      <c r="J44" s="31" t="s">
        <v>75</v>
      </c>
      <c r="K44" s="35">
        <v>83400</v>
      </c>
      <c r="L44" s="43">
        <v>42217</v>
      </c>
      <c r="M44" s="43">
        <v>42614</v>
      </c>
      <c r="N44" s="31" t="s">
        <v>29</v>
      </c>
      <c r="O44" s="31" t="s">
        <v>77</v>
      </c>
      <c r="P44" s="31"/>
    </row>
    <row r="45" spans="1:16" ht="47.25" x14ac:dyDescent="0.2">
      <c r="A45" s="31">
        <f t="shared" si="0"/>
        <v>27</v>
      </c>
      <c r="B45" s="34" t="s">
        <v>112</v>
      </c>
      <c r="C45" s="31" t="s">
        <v>118</v>
      </c>
      <c r="D45" s="16">
        <v>7499090</v>
      </c>
      <c r="E45" s="31" t="s">
        <v>208</v>
      </c>
      <c r="F45" s="31">
        <v>796</v>
      </c>
      <c r="G45" s="31" t="s">
        <v>41</v>
      </c>
      <c r="H45" s="40">
        <v>1000</v>
      </c>
      <c r="I45" s="40">
        <v>25000000</v>
      </c>
      <c r="J45" s="31" t="s">
        <v>75</v>
      </c>
      <c r="K45" s="35">
        <v>83400</v>
      </c>
      <c r="L45" s="43">
        <v>42217</v>
      </c>
      <c r="M45" s="43">
        <v>42614</v>
      </c>
      <c r="N45" s="31" t="s">
        <v>29</v>
      </c>
      <c r="O45" s="31" t="s">
        <v>77</v>
      </c>
      <c r="P45" s="31"/>
    </row>
    <row r="46" spans="1:16" ht="47.25" x14ac:dyDescent="0.2">
      <c r="A46" s="31">
        <f t="shared" si="0"/>
        <v>28</v>
      </c>
      <c r="B46" s="34" t="s">
        <v>112</v>
      </c>
      <c r="C46" s="31" t="s">
        <v>118</v>
      </c>
      <c r="D46" s="16">
        <v>7499090</v>
      </c>
      <c r="E46" s="31" t="s">
        <v>209</v>
      </c>
      <c r="F46" s="31">
        <v>796</v>
      </c>
      <c r="G46" s="31" t="s">
        <v>41</v>
      </c>
      <c r="H46" s="40">
        <v>4500</v>
      </c>
      <c r="I46" s="40">
        <v>25000000</v>
      </c>
      <c r="J46" s="31" t="s">
        <v>75</v>
      </c>
      <c r="K46" s="35">
        <v>375300</v>
      </c>
      <c r="L46" s="43">
        <v>42217</v>
      </c>
      <c r="M46" s="43">
        <v>42614</v>
      </c>
      <c r="N46" s="31" t="s">
        <v>29</v>
      </c>
      <c r="O46" s="31" t="s">
        <v>77</v>
      </c>
      <c r="P46" s="31"/>
    </row>
    <row r="47" spans="1:16" ht="47.25" x14ac:dyDescent="0.2">
      <c r="A47" s="31">
        <f t="shared" si="0"/>
        <v>29</v>
      </c>
      <c r="B47" s="34" t="s">
        <v>112</v>
      </c>
      <c r="C47" s="31" t="s">
        <v>118</v>
      </c>
      <c r="D47" s="16">
        <v>7499090</v>
      </c>
      <c r="E47" s="31" t="s">
        <v>210</v>
      </c>
      <c r="F47" s="31">
        <v>796</v>
      </c>
      <c r="G47" s="31" t="s">
        <v>41</v>
      </c>
      <c r="H47" s="40">
        <v>3000</v>
      </c>
      <c r="I47" s="40">
        <v>25000000</v>
      </c>
      <c r="J47" s="31" t="s">
        <v>75</v>
      </c>
      <c r="K47" s="35">
        <v>250200</v>
      </c>
      <c r="L47" s="43">
        <v>42217</v>
      </c>
      <c r="M47" s="43">
        <v>42614</v>
      </c>
      <c r="N47" s="31" t="s">
        <v>29</v>
      </c>
      <c r="O47" s="31" t="s">
        <v>77</v>
      </c>
      <c r="P47" s="31"/>
    </row>
    <row r="48" spans="1:16" ht="47.25" x14ac:dyDescent="0.2">
      <c r="A48" s="31">
        <f t="shared" si="0"/>
        <v>30</v>
      </c>
      <c r="B48" s="34" t="s">
        <v>112</v>
      </c>
      <c r="C48" s="31" t="s">
        <v>118</v>
      </c>
      <c r="D48" s="16">
        <v>7499090</v>
      </c>
      <c r="E48" s="31" t="s">
        <v>211</v>
      </c>
      <c r="F48" s="31">
        <v>796</v>
      </c>
      <c r="G48" s="31" t="s">
        <v>41</v>
      </c>
      <c r="H48" s="40">
        <v>3000</v>
      </c>
      <c r="I48" s="40">
        <v>25000000</v>
      </c>
      <c r="J48" s="31" t="s">
        <v>75</v>
      </c>
      <c r="K48" s="35">
        <v>250200</v>
      </c>
      <c r="L48" s="43">
        <v>42217</v>
      </c>
      <c r="M48" s="43">
        <v>42614</v>
      </c>
      <c r="N48" s="31" t="s">
        <v>29</v>
      </c>
      <c r="O48" s="31" t="s">
        <v>77</v>
      </c>
      <c r="P48" s="31"/>
    </row>
    <row r="49" spans="1:16" ht="47.25" x14ac:dyDescent="0.2">
      <c r="A49" s="31">
        <f t="shared" si="0"/>
        <v>31</v>
      </c>
      <c r="B49" s="34" t="s">
        <v>112</v>
      </c>
      <c r="C49" s="31" t="s">
        <v>118</v>
      </c>
      <c r="D49" s="16">
        <v>7499090</v>
      </c>
      <c r="E49" s="31" t="s">
        <v>212</v>
      </c>
      <c r="F49" s="31">
        <v>796</v>
      </c>
      <c r="G49" s="31" t="s">
        <v>41</v>
      </c>
      <c r="H49" s="40">
        <v>3000</v>
      </c>
      <c r="I49" s="40">
        <v>25000000</v>
      </c>
      <c r="J49" s="31" t="s">
        <v>75</v>
      </c>
      <c r="K49" s="35">
        <v>250200</v>
      </c>
      <c r="L49" s="43">
        <v>42217</v>
      </c>
      <c r="M49" s="43">
        <v>42614</v>
      </c>
      <c r="N49" s="31" t="s">
        <v>29</v>
      </c>
      <c r="O49" s="31" t="s">
        <v>77</v>
      </c>
      <c r="P49" s="31"/>
    </row>
    <row r="50" spans="1:16" ht="47.25" x14ac:dyDescent="0.2">
      <c r="A50" s="31">
        <f t="shared" si="0"/>
        <v>32</v>
      </c>
      <c r="B50" s="34" t="s">
        <v>112</v>
      </c>
      <c r="C50" s="31" t="s">
        <v>118</v>
      </c>
      <c r="D50" s="16">
        <v>7499090</v>
      </c>
      <c r="E50" s="31" t="s">
        <v>213</v>
      </c>
      <c r="F50" s="31">
        <v>796</v>
      </c>
      <c r="G50" s="31" t="s">
        <v>41</v>
      </c>
      <c r="H50" s="40">
        <v>3000</v>
      </c>
      <c r="I50" s="40">
        <v>25000000</v>
      </c>
      <c r="J50" s="31" t="s">
        <v>75</v>
      </c>
      <c r="K50" s="35">
        <v>250200</v>
      </c>
      <c r="L50" s="43">
        <v>42217</v>
      </c>
      <c r="M50" s="43">
        <v>42614</v>
      </c>
      <c r="N50" s="31" t="s">
        <v>29</v>
      </c>
      <c r="O50" s="31" t="s">
        <v>77</v>
      </c>
      <c r="P50" s="31"/>
    </row>
    <row r="51" spans="1:16" ht="47.25" x14ac:dyDescent="0.2">
      <c r="A51" s="31">
        <f t="shared" si="0"/>
        <v>33</v>
      </c>
      <c r="B51" s="34" t="s">
        <v>112</v>
      </c>
      <c r="C51" s="31" t="s">
        <v>118</v>
      </c>
      <c r="D51" s="16">
        <v>7499090</v>
      </c>
      <c r="E51" s="31" t="s">
        <v>214</v>
      </c>
      <c r="F51" s="31">
        <v>796</v>
      </c>
      <c r="G51" s="31" t="s">
        <v>41</v>
      </c>
      <c r="H51" s="40">
        <v>6000</v>
      </c>
      <c r="I51" s="40">
        <v>25000000</v>
      </c>
      <c r="J51" s="31" t="s">
        <v>75</v>
      </c>
      <c r="K51" s="35">
        <v>500400</v>
      </c>
      <c r="L51" s="43">
        <v>42217</v>
      </c>
      <c r="M51" s="43">
        <v>42614</v>
      </c>
      <c r="N51" s="31" t="s">
        <v>29</v>
      </c>
      <c r="O51" s="31" t="s">
        <v>77</v>
      </c>
      <c r="P51" s="31"/>
    </row>
    <row r="52" spans="1:16" ht="47.25" x14ac:dyDescent="0.2">
      <c r="A52" s="31">
        <f t="shared" si="0"/>
        <v>34</v>
      </c>
      <c r="B52" s="34" t="s">
        <v>112</v>
      </c>
      <c r="C52" s="31" t="s">
        <v>118</v>
      </c>
      <c r="D52" s="16">
        <v>7499090</v>
      </c>
      <c r="E52" s="31" t="s">
        <v>215</v>
      </c>
      <c r="F52" s="31">
        <v>796</v>
      </c>
      <c r="G52" s="31" t="s">
        <v>41</v>
      </c>
      <c r="H52" s="40">
        <v>1500</v>
      </c>
      <c r="I52" s="40">
        <v>25000000</v>
      </c>
      <c r="J52" s="31" t="s">
        <v>75</v>
      </c>
      <c r="K52" s="35">
        <v>125100</v>
      </c>
      <c r="L52" s="43">
        <v>42217</v>
      </c>
      <c r="M52" s="43">
        <v>42614</v>
      </c>
      <c r="N52" s="31" t="s">
        <v>29</v>
      </c>
      <c r="O52" s="31" t="s">
        <v>77</v>
      </c>
      <c r="P52" s="31"/>
    </row>
    <row r="53" spans="1:16" ht="47.25" x14ac:dyDescent="0.2">
      <c r="A53" s="31">
        <f t="shared" si="0"/>
        <v>35</v>
      </c>
      <c r="B53" s="34" t="s">
        <v>112</v>
      </c>
      <c r="C53" s="31" t="s">
        <v>118</v>
      </c>
      <c r="D53" s="16">
        <v>7499090</v>
      </c>
      <c r="E53" s="31" t="s">
        <v>216</v>
      </c>
      <c r="F53" s="31">
        <v>796</v>
      </c>
      <c r="G53" s="31" t="s">
        <v>41</v>
      </c>
      <c r="H53" s="40">
        <v>1500</v>
      </c>
      <c r="I53" s="40">
        <v>25000000</v>
      </c>
      <c r="J53" s="31" t="s">
        <v>75</v>
      </c>
      <c r="K53" s="35">
        <v>125100</v>
      </c>
      <c r="L53" s="43">
        <v>42217</v>
      </c>
      <c r="M53" s="43">
        <v>42614</v>
      </c>
      <c r="N53" s="31" t="s">
        <v>29</v>
      </c>
      <c r="O53" s="31" t="s">
        <v>77</v>
      </c>
      <c r="P53" s="31"/>
    </row>
    <row r="54" spans="1:16" ht="47.25" x14ac:dyDescent="0.2">
      <c r="A54" s="31">
        <f t="shared" si="0"/>
        <v>36</v>
      </c>
      <c r="B54" s="34" t="s">
        <v>112</v>
      </c>
      <c r="C54" s="31" t="s">
        <v>118</v>
      </c>
      <c r="D54" s="16">
        <v>7499090</v>
      </c>
      <c r="E54" s="31" t="s">
        <v>217</v>
      </c>
      <c r="F54" s="31">
        <v>796</v>
      </c>
      <c r="G54" s="31" t="s">
        <v>41</v>
      </c>
      <c r="H54" s="40">
        <v>3000</v>
      </c>
      <c r="I54" s="40">
        <v>25000000</v>
      </c>
      <c r="J54" s="31" t="s">
        <v>75</v>
      </c>
      <c r="K54" s="35">
        <v>250200</v>
      </c>
      <c r="L54" s="43">
        <v>42217</v>
      </c>
      <c r="M54" s="43">
        <v>42614</v>
      </c>
      <c r="N54" s="31" t="s">
        <v>29</v>
      </c>
      <c r="O54" s="31" t="s">
        <v>77</v>
      </c>
      <c r="P54" s="31"/>
    </row>
    <row r="55" spans="1:16" ht="47.25" x14ac:dyDescent="0.2">
      <c r="A55" s="32">
        <f t="shared" si="0"/>
        <v>37</v>
      </c>
      <c r="B55" s="44" t="s">
        <v>112</v>
      </c>
      <c r="C55" s="32" t="s">
        <v>119</v>
      </c>
      <c r="D55" s="16">
        <v>5190090</v>
      </c>
      <c r="E55" s="32" t="s">
        <v>120</v>
      </c>
      <c r="F55" s="32">
        <v>796</v>
      </c>
      <c r="G55" s="32" t="s">
        <v>41</v>
      </c>
      <c r="H55" s="39">
        <v>115</v>
      </c>
      <c r="I55" s="39">
        <v>25701000</v>
      </c>
      <c r="J55" s="32" t="s">
        <v>42</v>
      </c>
      <c r="K55" s="45">
        <v>450000</v>
      </c>
      <c r="L55" s="46">
        <v>42156</v>
      </c>
      <c r="M55" s="46">
        <v>42217</v>
      </c>
      <c r="N55" s="32" t="s">
        <v>29</v>
      </c>
      <c r="O55" s="32" t="s">
        <v>77</v>
      </c>
      <c r="P55" s="32"/>
    </row>
    <row r="56" spans="1:16" ht="47.25" x14ac:dyDescent="0.2">
      <c r="A56" s="32">
        <f t="shared" si="0"/>
        <v>38</v>
      </c>
      <c r="B56" s="44" t="s">
        <v>112</v>
      </c>
      <c r="C56" s="32" t="s">
        <v>119</v>
      </c>
      <c r="D56" s="16">
        <v>5190090</v>
      </c>
      <c r="E56" s="32" t="s">
        <v>121</v>
      </c>
      <c r="F56" s="32">
        <v>796</v>
      </c>
      <c r="G56" s="32" t="s">
        <v>41</v>
      </c>
      <c r="H56" s="39">
        <v>3775</v>
      </c>
      <c r="I56" s="39">
        <v>25701000</v>
      </c>
      <c r="J56" s="32" t="s">
        <v>42</v>
      </c>
      <c r="K56" s="45">
        <v>1500000</v>
      </c>
      <c r="L56" s="46">
        <v>42156</v>
      </c>
      <c r="M56" s="46">
        <v>42217</v>
      </c>
      <c r="N56" s="32" t="s">
        <v>29</v>
      </c>
      <c r="O56" s="32" t="s">
        <v>77</v>
      </c>
      <c r="P56" s="32"/>
    </row>
    <row r="57" spans="1:16" ht="47.25" x14ac:dyDescent="0.2">
      <c r="A57" s="32">
        <f t="shared" si="0"/>
        <v>39</v>
      </c>
      <c r="B57" s="44" t="s">
        <v>112</v>
      </c>
      <c r="C57" s="32" t="s">
        <v>119</v>
      </c>
      <c r="D57" s="16">
        <v>5190090</v>
      </c>
      <c r="E57" s="32" t="s">
        <v>122</v>
      </c>
      <c r="F57" s="32">
        <v>796</v>
      </c>
      <c r="G57" s="32" t="s">
        <v>41</v>
      </c>
      <c r="H57" s="39">
        <v>29000</v>
      </c>
      <c r="I57" s="39">
        <v>25701000</v>
      </c>
      <c r="J57" s="32" t="s">
        <v>42</v>
      </c>
      <c r="K57" s="45">
        <v>1500000</v>
      </c>
      <c r="L57" s="46">
        <v>42156</v>
      </c>
      <c r="M57" s="46">
        <v>42217</v>
      </c>
      <c r="N57" s="32" t="s">
        <v>29</v>
      </c>
      <c r="O57" s="32" t="s">
        <v>77</v>
      </c>
      <c r="P57" s="32"/>
    </row>
    <row r="58" spans="1:16" ht="63" x14ac:dyDescent="0.2">
      <c r="A58" s="32">
        <f t="shared" si="0"/>
        <v>40</v>
      </c>
      <c r="B58" s="44" t="s">
        <v>112</v>
      </c>
      <c r="C58" s="32" t="s">
        <v>123</v>
      </c>
      <c r="D58" s="16">
        <v>5122520</v>
      </c>
      <c r="E58" s="32" t="s">
        <v>124</v>
      </c>
      <c r="F58" s="47">
        <v>166</v>
      </c>
      <c r="G58" s="32" t="s">
        <v>125</v>
      </c>
      <c r="H58" s="39">
        <v>1500</v>
      </c>
      <c r="I58" s="39">
        <v>25701000</v>
      </c>
      <c r="J58" s="32" t="s">
        <v>42</v>
      </c>
      <c r="K58" s="45">
        <v>420000</v>
      </c>
      <c r="L58" s="46">
        <v>42156</v>
      </c>
      <c r="M58" s="46">
        <v>42217</v>
      </c>
      <c r="N58" s="32" t="s">
        <v>29</v>
      </c>
      <c r="O58" s="32" t="s">
        <v>77</v>
      </c>
      <c r="P58" s="32"/>
    </row>
    <row r="59" spans="1:16" ht="47.25" x14ac:dyDescent="0.2">
      <c r="A59" s="24">
        <f t="shared" si="0"/>
        <v>41</v>
      </c>
      <c r="B59" s="7" t="s">
        <v>112</v>
      </c>
      <c r="C59" s="24" t="s">
        <v>54</v>
      </c>
      <c r="D59" s="16">
        <v>2211334</v>
      </c>
      <c r="E59" s="16" t="s">
        <v>126</v>
      </c>
      <c r="F59" s="16">
        <v>796</v>
      </c>
      <c r="G59" s="24" t="s">
        <v>41</v>
      </c>
      <c r="H59" s="41" t="s">
        <v>114</v>
      </c>
      <c r="I59" s="17">
        <v>25000000</v>
      </c>
      <c r="J59" s="24" t="s">
        <v>75</v>
      </c>
      <c r="K59" s="13">
        <v>200000</v>
      </c>
      <c r="L59" s="19">
        <v>42050</v>
      </c>
      <c r="M59" s="19">
        <v>42369</v>
      </c>
      <c r="N59" s="24" t="s">
        <v>85</v>
      </c>
      <c r="O59" s="24" t="s">
        <v>38</v>
      </c>
      <c r="P59" s="24"/>
    </row>
    <row r="60" spans="1:16" s="33" customFormat="1" ht="47.25" x14ac:dyDescent="0.2">
      <c r="A60" s="100">
        <f t="shared" si="0"/>
        <v>42</v>
      </c>
      <c r="B60" s="28" t="s">
        <v>112</v>
      </c>
      <c r="C60" s="100" t="s">
        <v>54</v>
      </c>
      <c r="D60" s="100">
        <v>2221638</v>
      </c>
      <c r="E60" s="100" t="s">
        <v>127</v>
      </c>
      <c r="F60" s="100">
        <v>796</v>
      </c>
      <c r="G60" s="100" t="s">
        <v>41</v>
      </c>
      <c r="H60" s="17" t="s">
        <v>114</v>
      </c>
      <c r="I60" s="17">
        <v>25000000</v>
      </c>
      <c r="J60" s="100" t="s">
        <v>75</v>
      </c>
      <c r="K60" s="22">
        <v>750000</v>
      </c>
      <c r="L60" s="30">
        <v>42278</v>
      </c>
      <c r="M60" s="30">
        <v>42369</v>
      </c>
      <c r="N60" s="100" t="s">
        <v>85</v>
      </c>
      <c r="O60" s="100" t="s">
        <v>38</v>
      </c>
      <c r="P60" s="100"/>
    </row>
    <row r="61" spans="1:16" s="33" customFormat="1" ht="31.5" x14ac:dyDescent="0.2">
      <c r="A61" s="16">
        <f t="shared" si="0"/>
        <v>43</v>
      </c>
      <c r="B61" s="28" t="s">
        <v>112</v>
      </c>
      <c r="C61" s="16" t="s">
        <v>119</v>
      </c>
      <c r="D61" s="16">
        <v>2109350</v>
      </c>
      <c r="E61" s="16" t="s">
        <v>128</v>
      </c>
      <c r="F61" s="16">
        <v>796</v>
      </c>
      <c r="G61" s="24" t="s">
        <v>41</v>
      </c>
      <c r="H61" s="17" t="s">
        <v>114</v>
      </c>
      <c r="I61" s="17">
        <v>25000000</v>
      </c>
      <c r="J61" s="24" t="s">
        <v>75</v>
      </c>
      <c r="K61" s="22">
        <v>450000</v>
      </c>
      <c r="L61" s="30">
        <v>42278</v>
      </c>
      <c r="M61" s="30">
        <v>42369</v>
      </c>
      <c r="N61" s="16" t="s">
        <v>85</v>
      </c>
      <c r="O61" s="16" t="s">
        <v>77</v>
      </c>
      <c r="P61" s="16"/>
    </row>
    <row r="62" spans="1:16" ht="63" x14ac:dyDescent="0.2">
      <c r="A62" s="16">
        <f t="shared" si="0"/>
        <v>44</v>
      </c>
      <c r="B62" s="24" t="s">
        <v>129</v>
      </c>
      <c r="C62" s="24" t="s">
        <v>130</v>
      </c>
      <c r="D62" s="16">
        <v>8514120</v>
      </c>
      <c r="E62" s="24" t="s">
        <v>131</v>
      </c>
      <c r="F62" s="7">
        <v>383</v>
      </c>
      <c r="G62" s="24" t="s">
        <v>132</v>
      </c>
      <c r="H62" s="24" t="s">
        <v>133</v>
      </c>
      <c r="I62" s="17">
        <v>25000000</v>
      </c>
      <c r="J62" s="24" t="s">
        <v>75</v>
      </c>
      <c r="K62" s="7" t="s">
        <v>134</v>
      </c>
      <c r="L62" s="24" t="s">
        <v>135</v>
      </c>
      <c r="M62" s="24" t="s">
        <v>135</v>
      </c>
      <c r="N62" s="24" t="s">
        <v>85</v>
      </c>
      <c r="O62" s="7" t="s">
        <v>77</v>
      </c>
      <c r="P62" s="24"/>
    </row>
    <row r="63" spans="1:16" s="33" customFormat="1" ht="31.5" x14ac:dyDescent="0.2">
      <c r="A63" s="16">
        <f t="shared" si="0"/>
        <v>45</v>
      </c>
      <c r="B63" s="16" t="s">
        <v>129</v>
      </c>
      <c r="C63" s="16" t="s">
        <v>136</v>
      </c>
      <c r="D63" s="16">
        <v>6611020</v>
      </c>
      <c r="E63" s="16" t="s">
        <v>137</v>
      </c>
      <c r="F63" s="16">
        <v>792</v>
      </c>
      <c r="G63" s="16" t="s">
        <v>89</v>
      </c>
      <c r="H63" s="16">
        <v>1654</v>
      </c>
      <c r="I63" s="17">
        <v>25000000</v>
      </c>
      <c r="J63" s="16" t="s">
        <v>75</v>
      </c>
      <c r="K63" s="22">
        <v>5800000</v>
      </c>
      <c r="L63" s="57" t="s">
        <v>138</v>
      </c>
      <c r="M63" s="16" t="s">
        <v>139</v>
      </c>
      <c r="N63" s="16" t="s">
        <v>85</v>
      </c>
      <c r="O63" s="16" t="s">
        <v>77</v>
      </c>
      <c r="P63" s="16"/>
    </row>
    <row r="64" spans="1:16" ht="78.75" x14ac:dyDescent="0.2">
      <c r="A64" s="16">
        <f t="shared" si="0"/>
        <v>46</v>
      </c>
      <c r="B64" s="24" t="s">
        <v>129</v>
      </c>
      <c r="C64" s="24" t="s">
        <v>140</v>
      </c>
      <c r="D64" s="16">
        <v>6512109</v>
      </c>
      <c r="E64" s="24" t="s">
        <v>141</v>
      </c>
      <c r="F64" s="7">
        <v>744</v>
      </c>
      <c r="G64" s="7" t="s">
        <v>142</v>
      </c>
      <c r="H64" s="24" t="s">
        <v>133</v>
      </c>
      <c r="I64" s="17">
        <v>25000000</v>
      </c>
      <c r="J64" s="24" t="s">
        <v>75</v>
      </c>
      <c r="K64" s="24" t="s">
        <v>143</v>
      </c>
      <c r="L64" s="19">
        <v>42005</v>
      </c>
      <c r="M64" s="24" t="s">
        <v>144</v>
      </c>
      <c r="N64" s="24" t="s">
        <v>145</v>
      </c>
      <c r="O64" s="7" t="s">
        <v>38</v>
      </c>
      <c r="P64" s="24"/>
    </row>
    <row r="65" spans="1:16" ht="31.5" x14ac:dyDescent="0.2">
      <c r="A65" s="16">
        <f t="shared" si="0"/>
        <v>47</v>
      </c>
      <c r="B65" s="24" t="s">
        <v>129</v>
      </c>
      <c r="C65" s="24" t="s">
        <v>146</v>
      </c>
      <c r="D65" s="16">
        <v>8514030</v>
      </c>
      <c r="E65" s="24" t="s">
        <v>147</v>
      </c>
      <c r="F65" s="16">
        <v>796</v>
      </c>
      <c r="G65" s="24" t="s">
        <v>41</v>
      </c>
      <c r="H65" s="24">
        <v>130</v>
      </c>
      <c r="I65" s="17">
        <v>25000000</v>
      </c>
      <c r="J65" s="24" t="s">
        <v>75</v>
      </c>
      <c r="K65" s="24" t="s">
        <v>148</v>
      </c>
      <c r="L65" s="24" t="s">
        <v>149</v>
      </c>
      <c r="M65" s="29" t="s">
        <v>97</v>
      </c>
      <c r="N65" s="24" t="s">
        <v>85</v>
      </c>
      <c r="O65" s="24" t="s">
        <v>77</v>
      </c>
      <c r="P65" s="24"/>
    </row>
    <row r="66" spans="1:16" ht="47.25" x14ac:dyDescent="0.2">
      <c r="A66" s="16">
        <f t="shared" si="0"/>
        <v>48</v>
      </c>
      <c r="B66" s="24" t="s">
        <v>129</v>
      </c>
      <c r="C66" s="7" t="s">
        <v>150</v>
      </c>
      <c r="D66" s="28">
        <v>6512151</v>
      </c>
      <c r="E66" s="24" t="s">
        <v>151</v>
      </c>
      <c r="F66" s="7">
        <v>383</v>
      </c>
      <c r="G66" s="7" t="s">
        <v>132</v>
      </c>
      <c r="H66" s="41">
        <v>300000000</v>
      </c>
      <c r="I66" s="17">
        <v>25701000</v>
      </c>
      <c r="J66" s="24" t="s">
        <v>42</v>
      </c>
      <c r="K66" s="29" t="s">
        <v>152</v>
      </c>
      <c r="L66" s="36">
        <v>42005</v>
      </c>
      <c r="M66" s="24" t="s">
        <v>84</v>
      </c>
      <c r="N66" s="24" t="s">
        <v>85</v>
      </c>
      <c r="O66" s="7" t="s">
        <v>77</v>
      </c>
      <c r="P66" s="24"/>
    </row>
    <row r="67" spans="1:16" ht="126" x14ac:dyDescent="0.2">
      <c r="A67" s="16">
        <f t="shared" si="0"/>
        <v>49</v>
      </c>
      <c r="B67" s="24" t="s">
        <v>129</v>
      </c>
      <c r="C67" s="7" t="s">
        <v>233</v>
      </c>
      <c r="D67" s="28">
        <v>6512101</v>
      </c>
      <c r="E67" s="24" t="s">
        <v>153</v>
      </c>
      <c r="F67" s="16">
        <v>796</v>
      </c>
      <c r="G67" s="24" t="s">
        <v>41</v>
      </c>
      <c r="H67" s="24">
        <v>1</v>
      </c>
      <c r="I67" s="17">
        <v>25701000</v>
      </c>
      <c r="J67" s="24" t="s">
        <v>42</v>
      </c>
      <c r="K67" s="24" t="s">
        <v>154</v>
      </c>
      <c r="L67" s="36">
        <v>42005</v>
      </c>
      <c r="M67" s="24" t="s">
        <v>155</v>
      </c>
      <c r="N67" s="24" t="s">
        <v>98</v>
      </c>
      <c r="O67" s="7" t="s">
        <v>77</v>
      </c>
      <c r="P67" s="24"/>
    </row>
    <row r="68" spans="1:16" ht="47.25" x14ac:dyDescent="0.2">
      <c r="A68" s="16">
        <f t="shared" si="0"/>
        <v>50</v>
      </c>
      <c r="B68" s="24" t="s">
        <v>129</v>
      </c>
      <c r="C68" s="7" t="s">
        <v>234</v>
      </c>
      <c r="D68" s="28">
        <v>6512151</v>
      </c>
      <c r="E68" s="24" t="s">
        <v>156</v>
      </c>
      <c r="F68" s="7">
        <v>383</v>
      </c>
      <c r="G68" s="7" t="s">
        <v>132</v>
      </c>
      <c r="H68" s="41">
        <v>400000000</v>
      </c>
      <c r="I68" s="17">
        <v>25701000</v>
      </c>
      <c r="J68" s="24" t="s">
        <v>42</v>
      </c>
      <c r="K68" s="29" t="s">
        <v>152</v>
      </c>
      <c r="L68" s="36">
        <v>42036</v>
      </c>
      <c r="M68" s="24" t="s">
        <v>84</v>
      </c>
      <c r="N68" s="24" t="s">
        <v>85</v>
      </c>
      <c r="O68" s="7" t="s">
        <v>77</v>
      </c>
      <c r="P68" s="24"/>
    </row>
    <row r="69" spans="1:16" ht="110.25" x14ac:dyDescent="0.2">
      <c r="A69" s="16">
        <f t="shared" si="0"/>
        <v>51</v>
      </c>
      <c r="B69" s="24" t="s">
        <v>129</v>
      </c>
      <c r="C69" s="7" t="s">
        <v>233</v>
      </c>
      <c r="D69" s="28">
        <v>6512101</v>
      </c>
      <c r="E69" s="24" t="s">
        <v>157</v>
      </c>
      <c r="F69" s="16">
        <v>796</v>
      </c>
      <c r="G69" s="24" t="s">
        <v>41</v>
      </c>
      <c r="H69" s="24">
        <v>1</v>
      </c>
      <c r="I69" s="17">
        <v>25701000</v>
      </c>
      <c r="J69" s="24" t="s">
        <v>42</v>
      </c>
      <c r="K69" s="24" t="s">
        <v>154</v>
      </c>
      <c r="L69" s="36">
        <v>42036</v>
      </c>
      <c r="M69" s="24" t="s">
        <v>155</v>
      </c>
      <c r="N69" s="24" t="s">
        <v>98</v>
      </c>
      <c r="O69" s="7" t="s">
        <v>77</v>
      </c>
      <c r="P69" s="24"/>
    </row>
    <row r="70" spans="1:16" s="33" customFormat="1" ht="47.25" x14ac:dyDescent="0.2">
      <c r="A70" s="100">
        <f t="shared" si="0"/>
        <v>52</v>
      </c>
      <c r="B70" s="100" t="s">
        <v>129</v>
      </c>
      <c r="C70" s="28" t="s">
        <v>234</v>
      </c>
      <c r="D70" s="28">
        <v>6512151</v>
      </c>
      <c r="E70" s="100" t="s">
        <v>158</v>
      </c>
      <c r="F70" s="28">
        <v>383</v>
      </c>
      <c r="G70" s="28" t="s">
        <v>132</v>
      </c>
      <c r="H70" s="70">
        <v>590000000</v>
      </c>
      <c r="I70" s="17">
        <v>25701000</v>
      </c>
      <c r="J70" s="100" t="s">
        <v>42</v>
      </c>
      <c r="K70" s="57" t="s">
        <v>396</v>
      </c>
      <c r="L70" s="106">
        <v>42278</v>
      </c>
      <c r="M70" s="100" t="s">
        <v>84</v>
      </c>
      <c r="N70" s="100" t="s">
        <v>85</v>
      </c>
      <c r="O70" s="28" t="s">
        <v>77</v>
      </c>
      <c r="P70" s="100"/>
    </row>
    <row r="71" spans="1:16" ht="110.25" x14ac:dyDescent="0.2">
      <c r="A71" s="16">
        <f t="shared" si="0"/>
        <v>53</v>
      </c>
      <c r="B71" s="24" t="s">
        <v>129</v>
      </c>
      <c r="C71" s="7" t="s">
        <v>233</v>
      </c>
      <c r="D71" s="28">
        <v>6512101</v>
      </c>
      <c r="E71" s="24" t="s">
        <v>159</v>
      </c>
      <c r="F71" s="16">
        <v>796</v>
      </c>
      <c r="G71" s="24" t="s">
        <v>41</v>
      </c>
      <c r="H71" s="24">
        <v>1</v>
      </c>
      <c r="I71" s="17">
        <v>25701000</v>
      </c>
      <c r="J71" s="24" t="s">
        <v>42</v>
      </c>
      <c r="K71" s="24" t="s">
        <v>154</v>
      </c>
      <c r="L71" s="36">
        <v>42156</v>
      </c>
      <c r="M71" s="24" t="s">
        <v>155</v>
      </c>
      <c r="N71" s="24" t="s">
        <v>98</v>
      </c>
      <c r="O71" s="7" t="s">
        <v>77</v>
      </c>
      <c r="P71" s="24"/>
    </row>
    <row r="72" spans="1:16" ht="47.25" x14ac:dyDescent="0.2">
      <c r="A72" s="16">
        <f t="shared" si="0"/>
        <v>54</v>
      </c>
      <c r="B72" s="24" t="s">
        <v>129</v>
      </c>
      <c r="C72" s="7" t="s">
        <v>234</v>
      </c>
      <c r="D72" s="28">
        <v>6512151</v>
      </c>
      <c r="E72" s="24" t="s">
        <v>160</v>
      </c>
      <c r="F72" s="7">
        <v>383</v>
      </c>
      <c r="G72" s="7" t="s">
        <v>132</v>
      </c>
      <c r="H72" s="41">
        <v>190000000</v>
      </c>
      <c r="I72" s="17">
        <v>25701000</v>
      </c>
      <c r="J72" s="24" t="s">
        <v>42</v>
      </c>
      <c r="K72" s="29" t="s">
        <v>152</v>
      </c>
      <c r="L72" s="36">
        <v>42339</v>
      </c>
      <c r="M72" s="24" t="s">
        <v>84</v>
      </c>
      <c r="N72" s="24" t="s">
        <v>85</v>
      </c>
      <c r="O72" s="7" t="s">
        <v>77</v>
      </c>
      <c r="P72" s="24"/>
    </row>
    <row r="73" spans="1:16" ht="110.25" x14ac:dyDescent="0.2">
      <c r="A73" s="16">
        <f t="shared" si="0"/>
        <v>55</v>
      </c>
      <c r="B73" s="24" t="s">
        <v>129</v>
      </c>
      <c r="C73" s="7" t="s">
        <v>233</v>
      </c>
      <c r="D73" s="28">
        <v>6512101</v>
      </c>
      <c r="E73" s="24" t="s">
        <v>161</v>
      </c>
      <c r="F73" s="16">
        <v>796</v>
      </c>
      <c r="G73" s="24" t="s">
        <v>41</v>
      </c>
      <c r="H73" s="24">
        <v>1</v>
      </c>
      <c r="I73" s="17">
        <v>25701000</v>
      </c>
      <c r="J73" s="24" t="s">
        <v>42</v>
      </c>
      <c r="K73" s="24" t="s">
        <v>154</v>
      </c>
      <c r="L73" s="36">
        <v>42339</v>
      </c>
      <c r="M73" s="24" t="s">
        <v>155</v>
      </c>
      <c r="N73" s="24" t="s">
        <v>98</v>
      </c>
      <c r="O73" s="7" t="s">
        <v>77</v>
      </c>
      <c r="P73" s="24"/>
    </row>
    <row r="74" spans="1:16" ht="47.25" x14ac:dyDescent="0.2">
      <c r="A74" s="16">
        <f t="shared" si="0"/>
        <v>56</v>
      </c>
      <c r="B74" s="24" t="s">
        <v>129</v>
      </c>
      <c r="C74" s="7" t="s">
        <v>234</v>
      </c>
      <c r="D74" s="28">
        <v>6512151</v>
      </c>
      <c r="E74" s="24" t="s">
        <v>162</v>
      </c>
      <c r="F74" s="7">
        <v>383</v>
      </c>
      <c r="G74" s="7" t="s">
        <v>132</v>
      </c>
      <c r="H74" s="41">
        <v>420000000</v>
      </c>
      <c r="I74" s="17">
        <v>25701000</v>
      </c>
      <c r="J74" s="24" t="s">
        <v>42</v>
      </c>
      <c r="K74" s="29" t="s">
        <v>152</v>
      </c>
      <c r="L74" s="36">
        <v>42339</v>
      </c>
      <c r="M74" s="24" t="s">
        <v>84</v>
      </c>
      <c r="N74" s="24" t="s">
        <v>98</v>
      </c>
      <c r="O74" s="7" t="s">
        <v>77</v>
      </c>
      <c r="P74" s="24"/>
    </row>
    <row r="75" spans="1:16" ht="78.75" x14ac:dyDescent="0.2">
      <c r="A75" s="16">
        <f t="shared" si="0"/>
        <v>57</v>
      </c>
      <c r="B75" s="24" t="s">
        <v>129</v>
      </c>
      <c r="C75" s="60" t="s">
        <v>233</v>
      </c>
      <c r="D75" s="16">
        <v>6512109</v>
      </c>
      <c r="E75" s="24" t="s">
        <v>163</v>
      </c>
      <c r="F75" s="7">
        <v>744</v>
      </c>
      <c r="G75" s="7" t="s">
        <v>142</v>
      </c>
      <c r="H75" s="24" t="s">
        <v>133</v>
      </c>
      <c r="I75" s="17">
        <v>25000000</v>
      </c>
      <c r="J75" s="24" t="s">
        <v>75</v>
      </c>
      <c r="K75" s="24" t="s">
        <v>143</v>
      </c>
      <c r="L75" s="19">
        <v>42005</v>
      </c>
      <c r="M75" s="24" t="s">
        <v>144</v>
      </c>
      <c r="N75" s="24" t="s">
        <v>145</v>
      </c>
      <c r="O75" s="7" t="s">
        <v>38</v>
      </c>
      <c r="P75" s="24"/>
    </row>
    <row r="76" spans="1:16" ht="33.6" customHeight="1" x14ac:dyDescent="0.2">
      <c r="A76" s="16">
        <f t="shared" si="0"/>
        <v>58</v>
      </c>
      <c r="B76" s="24" t="s">
        <v>164</v>
      </c>
      <c r="C76" s="24" t="s">
        <v>165</v>
      </c>
      <c r="D76" s="16">
        <v>4540290</v>
      </c>
      <c r="E76" s="24" t="s">
        <v>188</v>
      </c>
      <c r="F76" s="24">
        <v>55</v>
      </c>
      <c r="G76" s="24" t="s">
        <v>166</v>
      </c>
      <c r="H76" s="16" t="s">
        <v>74</v>
      </c>
      <c r="I76" s="17">
        <v>25701000</v>
      </c>
      <c r="J76" s="24" t="s">
        <v>42</v>
      </c>
      <c r="K76" s="13">
        <v>3100000</v>
      </c>
      <c r="L76" s="24" t="s">
        <v>167</v>
      </c>
      <c r="M76" s="24" t="s">
        <v>168</v>
      </c>
      <c r="N76" s="24" t="s">
        <v>29</v>
      </c>
      <c r="O76" s="24" t="s">
        <v>77</v>
      </c>
      <c r="P76" s="24"/>
    </row>
    <row r="77" spans="1:16" ht="29.45" customHeight="1" x14ac:dyDescent="0.2">
      <c r="A77" s="16">
        <f t="shared" ref="A77:A124" si="1">A76+1</f>
        <v>59</v>
      </c>
      <c r="B77" s="24" t="s">
        <v>164</v>
      </c>
      <c r="C77" s="24" t="s">
        <v>165</v>
      </c>
      <c r="D77" s="16">
        <v>4540290</v>
      </c>
      <c r="E77" s="24" t="s">
        <v>186</v>
      </c>
      <c r="F77" s="24">
        <v>55</v>
      </c>
      <c r="G77" s="24" t="s">
        <v>166</v>
      </c>
      <c r="H77" s="16" t="s">
        <v>74</v>
      </c>
      <c r="I77" s="17">
        <v>25701000</v>
      </c>
      <c r="J77" s="24" t="s">
        <v>42</v>
      </c>
      <c r="K77" s="13">
        <v>1580000</v>
      </c>
      <c r="L77" s="24" t="s">
        <v>169</v>
      </c>
      <c r="M77" s="24" t="s">
        <v>170</v>
      </c>
      <c r="N77" s="24" t="s">
        <v>29</v>
      </c>
      <c r="O77" s="24" t="s">
        <v>77</v>
      </c>
      <c r="P77" s="24"/>
    </row>
    <row r="78" spans="1:16" ht="46.15" customHeight="1" x14ac:dyDescent="0.2">
      <c r="A78" s="16">
        <f t="shared" si="1"/>
        <v>60</v>
      </c>
      <c r="B78" s="24" t="s">
        <v>164</v>
      </c>
      <c r="C78" s="24" t="s">
        <v>165</v>
      </c>
      <c r="D78" s="16">
        <v>4540293</v>
      </c>
      <c r="E78" s="24" t="s">
        <v>171</v>
      </c>
      <c r="F78" s="24">
        <v>55</v>
      </c>
      <c r="G78" s="24" t="s">
        <v>166</v>
      </c>
      <c r="H78" s="16" t="s">
        <v>74</v>
      </c>
      <c r="I78" s="48">
        <v>25603000</v>
      </c>
      <c r="J78" s="24" t="s">
        <v>172</v>
      </c>
      <c r="K78" s="35">
        <v>6641031.0999999996</v>
      </c>
      <c r="L78" s="31" t="s">
        <v>138</v>
      </c>
      <c r="M78" s="31" t="s">
        <v>369</v>
      </c>
      <c r="N78" s="24" t="s">
        <v>29</v>
      </c>
      <c r="O78" s="24" t="s">
        <v>77</v>
      </c>
      <c r="P78" s="24"/>
    </row>
    <row r="79" spans="1:16" ht="54" customHeight="1" x14ac:dyDescent="0.2">
      <c r="A79" s="16">
        <f t="shared" si="1"/>
        <v>61</v>
      </c>
      <c r="B79" s="24" t="s">
        <v>164</v>
      </c>
      <c r="C79" s="24" t="s">
        <v>165</v>
      </c>
      <c r="D79" s="16">
        <v>4540290</v>
      </c>
      <c r="E79" s="24" t="s">
        <v>173</v>
      </c>
      <c r="F79" s="24">
        <v>55</v>
      </c>
      <c r="G79" s="24" t="s">
        <v>166</v>
      </c>
      <c r="H79" s="16" t="s">
        <v>74</v>
      </c>
      <c r="I79" s="49">
        <v>25648000</v>
      </c>
      <c r="J79" s="24" t="s">
        <v>174</v>
      </c>
      <c r="K79" s="13">
        <v>2500000</v>
      </c>
      <c r="L79" s="24" t="s">
        <v>175</v>
      </c>
      <c r="M79" s="24" t="s">
        <v>176</v>
      </c>
      <c r="N79" s="24" t="s">
        <v>29</v>
      </c>
      <c r="O79" s="24" t="s">
        <v>77</v>
      </c>
      <c r="P79" s="24"/>
    </row>
    <row r="80" spans="1:16" ht="73.150000000000006" customHeight="1" x14ac:dyDescent="0.2">
      <c r="A80" s="16">
        <f t="shared" si="1"/>
        <v>62</v>
      </c>
      <c r="B80" s="24" t="s">
        <v>164</v>
      </c>
      <c r="C80" s="24" t="s">
        <v>165</v>
      </c>
      <c r="D80" s="16">
        <v>4540293</v>
      </c>
      <c r="E80" s="24" t="s">
        <v>177</v>
      </c>
      <c r="F80" s="24">
        <v>55</v>
      </c>
      <c r="G80" s="24" t="s">
        <v>166</v>
      </c>
      <c r="H80" s="16" t="s">
        <v>74</v>
      </c>
      <c r="I80" s="48">
        <v>25657000</v>
      </c>
      <c r="J80" s="24" t="s">
        <v>178</v>
      </c>
      <c r="K80" s="13">
        <v>3550000</v>
      </c>
      <c r="L80" s="24" t="s">
        <v>175</v>
      </c>
      <c r="M80" s="24" t="s">
        <v>176</v>
      </c>
      <c r="N80" s="24" t="s">
        <v>29</v>
      </c>
      <c r="O80" s="24" t="s">
        <v>77</v>
      </c>
      <c r="P80" s="24"/>
    </row>
    <row r="81" spans="1:16" ht="67.150000000000006" customHeight="1" x14ac:dyDescent="0.2">
      <c r="A81" s="16">
        <f t="shared" si="1"/>
        <v>63</v>
      </c>
      <c r="B81" s="24" t="s">
        <v>164</v>
      </c>
      <c r="C81" s="24" t="s">
        <v>165</v>
      </c>
      <c r="D81" s="16">
        <v>4540290</v>
      </c>
      <c r="E81" s="16" t="s">
        <v>187</v>
      </c>
      <c r="F81" s="24">
        <v>55</v>
      </c>
      <c r="G81" s="24" t="s">
        <v>166</v>
      </c>
      <c r="H81" s="16" t="s">
        <v>74</v>
      </c>
      <c r="I81" s="50">
        <v>25628000</v>
      </c>
      <c r="J81" s="37" t="s">
        <v>200</v>
      </c>
      <c r="K81" s="13">
        <v>2650000</v>
      </c>
      <c r="L81" s="24" t="s">
        <v>179</v>
      </c>
      <c r="M81" s="24" t="s">
        <v>180</v>
      </c>
      <c r="N81" s="24" t="s">
        <v>29</v>
      </c>
      <c r="O81" s="24" t="s">
        <v>77</v>
      </c>
      <c r="P81" s="24"/>
    </row>
    <row r="82" spans="1:16" ht="76.5" customHeight="1" x14ac:dyDescent="0.2">
      <c r="A82" s="16">
        <f t="shared" si="1"/>
        <v>64</v>
      </c>
      <c r="B82" s="24" t="s">
        <v>164</v>
      </c>
      <c r="C82" s="24" t="s">
        <v>165</v>
      </c>
      <c r="D82" s="16">
        <v>4540293</v>
      </c>
      <c r="E82" s="24" t="s">
        <v>181</v>
      </c>
      <c r="F82" s="24">
        <v>55</v>
      </c>
      <c r="G82" s="24" t="s">
        <v>166</v>
      </c>
      <c r="H82" s="16" t="s">
        <v>74</v>
      </c>
      <c r="I82" s="48">
        <v>25622000</v>
      </c>
      <c r="J82" s="24" t="s">
        <v>205</v>
      </c>
      <c r="K82" s="13">
        <v>2430000</v>
      </c>
      <c r="L82" s="24" t="s">
        <v>179</v>
      </c>
      <c r="M82" s="24" t="s">
        <v>180</v>
      </c>
      <c r="N82" s="24" t="s">
        <v>29</v>
      </c>
      <c r="O82" s="24" t="s">
        <v>77</v>
      </c>
      <c r="P82" s="24"/>
    </row>
    <row r="83" spans="1:16" ht="51.6" customHeight="1" x14ac:dyDescent="0.2">
      <c r="A83" s="16">
        <f t="shared" si="1"/>
        <v>65</v>
      </c>
      <c r="B83" s="24" t="s">
        <v>164</v>
      </c>
      <c r="C83" s="24" t="s">
        <v>165</v>
      </c>
      <c r="D83" s="16">
        <v>4540293</v>
      </c>
      <c r="E83" s="24" t="s">
        <v>182</v>
      </c>
      <c r="F83" s="24">
        <v>55</v>
      </c>
      <c r="G83" s="24" t="s">
        <v>166</v>
      </c>
      <c r="H83" s="16" t="s">
        <v>74</v>
      </c>
      <c r="I83" s="48">
        <v>25726000</v>
      </c>
      <c r="J83" s="24" t="s">
        <v>183</v>
      </c>
      <c r="K83" s="13">
        <v>1500000</v>
      </c>
      <c r="L83" s="24" t="s">
        <v>179</v>
      </c>
      <c r="M83" s="24" t="s">
        <v>180</v>
      </c>
      <c r="N83" s="24" t="s">
        <v>29</v>
      </c>
      <c r="O83" s="24" t="s">
        <v>77</v>
      </c>
      <c r="P83" s="24"/>
    </row>
    <row r="84" spans="1:16" ht="33.6" customHeight="1" x14ac:dyDescent="0.2">
      <c r="A84" s="16">
        <f t="shared" si="1"/>
        <v>66</v>
      </c>
      <c r="B84" s="24" t="s">
        <v>164</v>
      </c>
      <c r="C84" s="24" t="s">
        <v>165</v>
      </c>
      <c r="D84" s="16">
        <v>4540290</v>
      </c>
      <c r="E84" s="24" t="s">
        <v>184</v>
      </c>
      <c r="F84" s="24">
        <v>55</v>
      </c>
      <c r="G84" s="24" t="s">
        <v>166</v>
      </c>
      <c r="H84" s="16" t="s">
        <v>74</v>
      </c>
      <c r="I84" s="17">
        <v>25701000</v>
      </c>
      <c r="J84" s="24" t="s">
        <v>42</v>
      </c>
      <c r="K84" s="13">
        <v>700000</v>
      </c>
      <c r="L84" s="24" t="s">
        <v>203</v>
      </c>
      <c r="M84" s="27" t="s">
        <v>185</v>
      </c>
      <c r="N84" s="24" t="s">
        <v>29</v>
      </c>
      <c r="O84" s="24" t="s">
        <v>77</v>
      </c>
      <c r="P84" s="24"/>
    </row>
    <row r="85" spans="1:16" ht="31.5" x14ac:dyDescent="0.2">
      <c r="A85" s="16">
        <f t="shared" si="1"/>
        <v>67</v>
      </c>
      <c r="B85" s="37" t="s">
        <v>164</v>
      </c>
      <c r="C85" s="37" t="s">
        <v>189</v>
      </c>
      <c r="D85" s="58">
        <v>4530010</v>
      </c>
      <c r="E85" s="58" t="s">
        <v>190</v>
      </c>
      <c r="F85" s="16">
        <v>796</v>
      </c>
      <c r="G85" s="24" t="s">
        <v>41</v>
      </c>
      <c r="H85" s="37">
        <v>800</v>
      </c>
      <c r="I85" s="17">
        <v>25000000</v>
      </c>
      <c r="J85" s="24" t="s">
        <v>75</v>
      </c>
      <c r="K85" s="51">
        <v>18000000</v>
      </c>
      <c r="L85" s="52" t="s">
        <v>191</v>
      </c>
      <c r="M85" s="53" t="s">
        <v>192</v>
      </c>
      <c r="N85" s="37" t="s">
        <v>29</v>
      </c>
      <c r="O85" s="37" t="s">
        <v>77</v>
      </c>
      <c r="P85" s="24"/>
    </row>
    <row r="86" spans="1:16" ht="31.5" x14ac:dyDescent="0.2">
      <c r="A86" s="16">
        <f t="shared" si="1"/>
        <v>68</v>
      </c>
      <c r="B86" s="37" t="s">
        <v>164</v>
      </c>
      <c r="C86" s="37" t="s">
        <v>189</v>
      </c>
      <c r="D86" s="58">
        <v>4530010</v>
      </c>
      <c r="E86" s="58" t="s">
        <v>193</v>
      </c>
      <c r="F86" s="16">
        <v>796</v>
      </c>
      <c r="G86" s="24" t="s">
        <v>41</v>
      </c>
      <c r="H86" s="37">
        <v>800</v>
      </c>
      <c r="I86" s="17">
        <v>25000000</v>
      </c>
      <c r="J86" s="24" t="s">
        <v>75</v>
      </c>
      <c r="K86" s="51">
        <v>9900000</v>
      </c>
      <c r="L86" s="52" t="s">
        <v>194</v>
      </c>
      <c r="M86" s="53" t="s">
        <v>195</v>
      </c>
      <c r="N86" s="37" t="s">
        <v>29</v>
      </c>
      <c r="O86" s="37" t="s">
        <v>77</v>
      </c>
      <c r="P86" s="24"/>
    </row>
    <row r="87" spans="1:16" ht="47.25" x14ac:dyDescent="0.2">
      <c r="A87" s="16">
        <f t="shared" si="1"/>
        <v>69</v>
      </c>
      <c r="B87" s="37" t="s">
        <v>164</v>
      </c>
      <c r="C87" s="37" t="s">
        <v>196</v>
      </c>
      <c r="D87" s="58">
        <v>7421024</v>
      </c>
      <c r="E87" s="37" t="s">
        <v>197</v>
      </c>
      <c r="F87" s="52" t="s">
        <v>198</v>
      </c>
      <c r="G87" s="37" t="s">
        <v>199</v>
      </c>
      <c r="H87" s="37">
        <v>700</v>
      </c>
      <c r="I87" s="54">
        <v>25628000</v>
      </c>
      <c r="J87" s="37" t="s">
        <v>200</v>
      </c>
      <c r="K87" s="51">
        <v>1000000</v>
      </c>
      <c r="L87" s="55" t="s">
        <v>191</v>
      </c>
      <c r="M87" s="55" t="s">
        <v>201</v>
      </c>
      <c r="N87" s="37" t="s">
        <v>29</v>
      </c>
      <c r="O87" s="37" t="s">
        <v>77</v>
      </c>
      <c r="P87" s="24"/>
    </row>
    <row r="88" spans="1:16" ht="47.25" x14ac:dyDescent="0.2">
      <c r="A88" s="16">
        <f t="shared" si="1"/>
        <v>70</v>
      </c>
      <c r="B88" s="37" t="s">
        <v>164</v>
      </c>
      <c r="C88" s="37" t="s">
        <v>196</v>
      </c>
      <c r="D88" s="58">
        <v>4520519</v>
      </c>
      <c r="E88" s="37" t="s">
        <v>202</v>
      </c>
      <c r="F88" s="52" t="s">
        <v>198</v>
      </c>
      <c r="G88" s="37" t="s">
        <v>199</v>
      </c>
      <c r="H88" s="37">
        <v>700</v>
      </c>
      <c r="I88" s="54">
        <v>25628000</v>
      </c>
      <c r="J88" s="37" t="s">
        <v>200</v>
      </c>
      <c r="K88" s="51">
        <f>21061000-1000000</f>
        <v>20061000</v>
      </c>
      <c r="L88" s="55" t="s">
        <v>201</v>
      </c>
      <c r="M88" s="56" t="s">
        <v>235</v>
      </c>
      <c r="N88" s="37" t="s">
        <v>29</v>
      </c>
      <c r="O88" s="37" t="s">
        <v>77</v>
      </c>
      <c r="P88" s="24"/>
    </row>
    <row r="89" spans="1:16" s="33" customFormat="1" ht="63" x14ac:dyDescent="0.2">
      <c r="A89" s="16">
        <f t="shared" si="1"/>
        <v>71</v>
      </c>
      <c r="B89" s="58" t="s">
        <v>164</v>
      </c>
      <c r="C89" s="58" t="s">
        <v>221</v>
      </c>
      <c r="D89" s="58">
        <v>4520519</v>
      </c>
      <c r="E89" s="58" t="s">
        <v>222</v>
      </c>
      <c r="F89" s="66" t="s">
        <v>198</v>
      </c>
      <c r="G89" s="58" t="s">
        <v>199</v>
      </c>
      <c r="H89" s="58">
        <v>640</v>
      </c>
      <c r="I89" s="17">
        <v>25701000</v>
      </c>
      <c r="J89" s="16" t="s">
        <v>42</v>
      </c>
      <c r="K89" s="67">
        <v>9000000</v>
      </c>
      <c r="L89" s="68" t="s">
        <v>219</v>
      </c>
      <c r="M89" s="69" t="s">
        <v>223</v>
      </c>
      <c r="N89" s="58" t="s">
        <v>29</v>
      </c>
      <c r="O89" s="58" t="s">
        <v>77</v>
      </c>
      <c r="P89" s="16"/>
    </row>
    <row r="90" spans="1:16" s="23" customFormat="1" ht="220.5" x14ac:dyDescent="0.2">
      <c r="A90" s="73">
        <f t="shared" si="1"/>
        <v>72</v>
      </c>
      <c r="B90" s="37" t="s">
        <v>112</v>
      </c>
      <c r="C90" s="37" t="s">
        <v>236</v>
      </c>
      <c r="D90" s="37">
        <v>6412000</v>
      </c>
      <c r="E90" s="37" t="s">
        <v>224</v>
      </c>
      <c r="F90" s="52" t="s">
        <v>228</v>
      </c>
      <c r="G90" s="37" t="s">
        <v>41</v>
      </c>
      <c r="H90" s="61">
        <v>218100</v>
      </c>
      <c r="I90" s="41">
        <v>25000000</v>
      </c>
      <c r="J90" s="73" t="s">
        <v>75</v>
      </c>
      <c r="K90" s="51" t="s">
        <v>229</v>
      </c>
      <c r="L90" s="55" t="s">
        <v>219</v>
      </c>
      <c r="M90" s="56" t="s">
        <v>220</v>
      </c>
      <c r="N90" s="37" t="s">
        <v>29</v>
      </c>
      <c r="O90" s="37" t="s">
        <v>77</v>
      </c>
      <c r="P90" s="73"/>
    </row>
    <row r="91" spans="1:16" s="33" customFormat="1" ht="220.5" x14ac:dyDescent="0.2">
      <c r="A91" s="16">
        <f t="shared" si="1"/>
        <v>73</v>
      </c>
      <c r="B91" s="58" t="s">
        <v>112</v>
      </c>
      <c r="C91" s="58" t="s">
        <v>236</v>
      </c>
      <c r="D91" s="58">
        <v>6412000</v>
      </c>
      <c r="E91" s="58" t="s">
        <v>225</v>
      </c>
      <c r="F91" s="66" t="s">
        <v>228</v>
      </c>
      <c r="G91" s="58" t="s">
        <v>41</v>
      </c>
      <c r="H91" s="70">
        <v>200698</v>
      </c>
      <c r="I91" s="17">
        <v>25000000</v>
      </c>
      <c r="J91" s="16" t="s">
        <v>75</v>
      </c>
      <c r="K91" s="67" t="s">
        <v>230</v>
      </c>
      <c r="L91" s="68" t="s">
        <v>219</v>
      </c>
      <c r="M91" s="69" t="s">
        <v>220</v>
      </c>
      <c r="N91" s="58" t="s">
        <v>29</v>
      </c>
      <c r="O91" s="58" t="s">
        <v>77</v>
      </c>
      <c r="P91" s="16"/>
    </row>
    <row r="92" spans="1:16" s="33" customFormat="1" ht="220.5" x14ac:dyDescent="0.2">
      <c r="A92" s="16">
        <f t="shared" si="1"/>
        <v>74</v>
      </c>
      <c r="B92" s="58" t="s">
        <v>112</v>
      </c>
      <c r="C92" s="58" t="s">
        <v>236</v>
      </c>
      <c r="D92" s="58">
        <v>6412000</v>
      </c>
      <c r="E92" s="58" t="s">
        <v>226</v>
      </c>
      <c r="F92" s="66" t="s">
        <v>228</v>
      </c>
      <c r="G92" s="58" t="s">
        <v>41</v>
      </c>
      <c r="H92" s="70">
        <v>312148</v>
      </c>
      <c r="I92" s="17">
        <v>25000000</v>
      </c>
      <c r="J92" s="16" t="s">
        <v>75</v>
      </c>
      <c r="K92" s="67" t="s">
        <v>230</v>
      </c>
      <c r="L92" s="68" t="s">
        <v>219</v>
      </c>
      <c r="M92" s="69" t="s">
        <v>220</v>
      </c>
      <c r="N92" s="58" t="s">
        <v>29</v>
      </c>
      <c r="O92" s="58" t="s">
        <v>77</v>
      </c>
      <c r="P92" s="16"/>
    </row>
    <row r="93" spans="1:16" s="33" customFormat="1" ht="220.5" x14ac:dyDescent="0.2">
      <c r="A93" s="16">
        <f t="shared" si="1"/>
        <v>75</v>
      </c>
      <c r="B93" s="58" t="s">
        <v>112</v>
      </c>
      <c r="C93" s="58" t="s">
        <v>236</v>
      </c>
      <c r="D93" s="58">
        <v>6412000</v>
      </c>
      <c r="E93" s="58" t="s">
        <v>227</v>
      </c>
      <c r="F93" s="66" t="s">
        <v>228</v>
      </c>
      <c r="G93" s="58" t="s">
        <v>41</v>
      </c>
      <c r="H93" s="70">
        <v>362054</v>
      </c>
      <c r="I93" s="17">
        <v>25000000</v>
      </c>
      <c r="J93" s="16" t="s">
        <v>75</v>
      </c>
      <c r="K93" s="67" t="s">
        <v>230</v>
      </c>
      <c r="L93" s="68" t="s">
        <v>219</v>
      </c>
      <c r="M93" s="69" t="s">
        <v>220</v>
      </c>
      <c r="N93" s="58" t="s">
        <v>29</v>
      </c>
      <c r="O93" s="58" t="s">
        <v>77</v>
      </c>
      <c r="P93" s="16"/>
    </row>
    <row r="94" spans="1:16" ht="157.5" x14ac:dyDescent="0.2">
      <c r="A94" s="71">
        <f t="shared" si="1"/>
        <v>76</v>
      </c>
      <c r="B94" s="58" t="s">
        <v>70</v>
      </c>
      <c r="C94" s="58" t="s">
        <v>239</v>
      </c>
      <c r="D94" s="58">
        <v>7010020</v>
      </c>
      <c r="E94" s="58" t="s">
        <v>240</v>
      </c>
      <c r="F94" s="66">
        <v>55</v>
      </c>
      <c r="G94" s="58" t="s">
        <v>241</v>
      </c>
      <c r="H94" s="70" t="s">
        <v>242</v>
      </c>
      <c r="I94" s="17">
        <v>25701000</v>
      </c>
      <c r="J94" s="71" t="s">
        <v>42</v>
      </c>
      <c r="K94" s="67" t="s">
        <v>243</v>
      </c>
      <c r="L94" s="68" t="s">
        <v>194</v>
      </c>
      <c r="M94" s="69" t="s">
        <v>244</v>
      </c>
      <c r="N94" s="58" t="s">
        <v>29</v>
      </c>
      <c r="O94" s="58" t="s">
        <v>77</v>
      </c>
      <c r="P94" s="71"/>
    </row>
    <row r="95" spans="1:16" ht="78.75" x14ac:dyDescent="0.2">
      <c r="A95" s="71">
        <f t="shared" si="1"/>
        <v>77</v>
      </c>
      <c r="B95" s="58" t="s">
        <v>164</v>
      </c>
      <c r="C95" s="58" t="s">
        <v>165</v>
      </c>
      <c r="D95" s="58">
        <v>4540293</v>
      </c>
      <c r="E95" s="58" t="s">
        <v>245</v>
      </c>
      <c r="F95" s="66">
        <v>55</v>
      </c>
      <c r="G95" s="58" t="s">
        <v>166</v>
      </c>
      <c r="H95" s="70" t="s">
        <v>246</v>
      </c>
      <c r="I95" s="17">
        <v>25714000</v>
      </c>
      <c r="J95" s="71" t="s">
        <v>61</v>
      </c>
      <c r="K95" s="67" t="s">
        <v>247</v>
      </c>
      <c r="L95" s="68" t="s">
        <v>194</v>
      </c>
      <c r="M95" s="69" t="s">
        <v>248</v>
      </c>
      <c r="N95" s="58" t="s">
        <v>29</v>
      </c>
      <c r="O95" s="58" t="s">
        <v>77</v>
      </c>
      <c r="P95" s="71"/>
    </row>
    <row r="96" spans="1:16" s="33" customFormat="1" ht="90.6" customHeight="1" x14ac:dyDescent="0.2">
      <c r="A96" s="97">
        <f t="shared" si="1"/>
        <v>78</v>
      </c>
      <c r="B96" s="58" t="s">
        <v>249</v>
      </c>
      <c r="C96" s="58" t="s">
        <v>59</v>
      </c>
      <c r="D96" s="58">
        <v>7230050</v>
      </c>
      <c r="E96" s="58" t="s">
        <v>250</v>
      </c>
      <c r="F96" s="66">
        <v>796</v>
      </c>
      <c r="G96" s="58" t="s">
        <v>41</v>
      </c>
      <c r="H96" s="70" t="s">
        <v>74</v>
      </c>
      <c r="I96" s="17">
        <v>25701000</v>
      </c>
      <c r="J96" s="97" t="s">
        <v>42</v>
      </c>
      <c r="K96" s="67" t="s">
        <v>320</v>
      </c>
      <c r="L96" s="68" t="s">
        <v>83</v>
      </c>
      <c r="M96" s="69" t="s">
        <v>35</v>
      </c>
      <c r="N96" s="58" t="s">
        <v>29</v>
      </c>
      <c r="O96" s="58" t="s">
        <v>309</v>
      </c>
      <c r="P96" s="97"/>
    </row>
    <row r="97" spans="1:16" ht="47.25" x14ac:dyDescent="0.2">
      <c r="A97" s="71">
        <f t="shared" si="1"/>
        <v>79</v>
      </c>
      <c r="B97" s="58" t="s">
        <v>70</v>
      </c>
      <c r="C97" s="58" t="s">
        <v>251</v>
      </c>
      <c r="D97" s="58">
        <v>2925253</v>
      </c>
      <c r="E97" s="58" t="s">
        <v>252</v>
      </c>
      <c r="F97" s="66" t="s">
        <v>228</v>
      </c>
      <c r="G97" s="58" t="s">
        <v>41</v>
      </c>
      <c r="H97" s="70">
        <v>237</v>
      </c>
      <c r="I97" s="17">
        <v>25000000</v>
      </c>
      <c r="J97" s="71" t="s">
        <v>75</v>
      </c>
      <c r="K97" s="67">
        <v>746000</v>
      </c>
      <c r="L97" s="68" t="s">
        <v>194</v>
      </c>
      <c r="M97" s="69" t="s">
        <v>35</v>
      </c>
      <c r="N97" s="58" t="s">
        <v>29</v>
      </c>
      <c r="O97" s="58" t="s">
        <v>38</v>
      </c>
      <c r="P97" s="71"/>
    </row>
    <row r="98" spans="1:16" s="23" customFormat="1" ht="220.5" x14ac:dyDescent="0.2">
      <c r="A98" s="73">
        <f t="shared" si="1"/>
        <v>80</v>
      </c>
      <c r="B98" s="37" t="s">
        <v>112</v>
      </c>
      <c r="C98" s="37" t="s">
        <v>236</v>
      </c>
      <c r="D98" s="37">
        <v>6412000</v>
      </c>
      <c r="E98" s="37" t="s">
        <v>253</v>
      </c>
      <c r="F98" s="52" t="s">
        <v>228</v>
      </c>
      <c r="G98" s="37" t="s">
        <v>41</v>
      </c>
      <c r="H98" s="61">
        <v>93000</v>
      </c>
      <c r="I98" s="41">
        <v>25000000</v>
      </c>
      <c r="J98" s="73" t="s">
        <v>75</v>
      </c>
      <c r="K98" s="51" t="s">
        <v>254</v>
      </c>
      <c r="L98" s="55" t="s">
        <v>201</v>
      </c>
      <c r="M98" s="55" t="s">
        <v>283</v>
      </c>
      <c r="N98" s="37" t="s">
        <v>29</v>
      </c>
      <c r="O98" s="37" t="s">
        <v>77</v>
      </c>
      <c r="P98" s="9"/>
    </row>
    <row r="99" spans="1:16" s="23" customFormat="1" ht="220.5" x14ac:dyDescent="0.2">
      <c r="A99" s="73">
        <f t="shared" si="1"/>
        <v>81</v>
      </c>
      <c r="B99" s="37" t="s">
        <v>112</v>
      </c>
      <c r="C99" s="37" t="s">
        <v>236</v>
      </c>
      <c r="D99" s="37">
        <v>6412000</v>
      </c>
      <c r="E99" s="37" t="s">
        <v>255</v>
      </c>
      <c r="F99" s="52" t="s">
        <v>228</v>
      </c>
      <c r="G99" s="37" t="s">
        <v>41</v>
      </c>
      <c r="H99" s="61">
        <v>20011</v>
      </c>
      <c r="I99" s="41">
        <v>25000000</v>
      </c>
      <c r="J99" s="73" t="s">
        <v>75</v>
      </c>
      <c r="K99" s="51" t="s">
        <v>256</v>
      </c>
      <c r="L99" s="55" t="s">
        <v>201</v>
      </c>
      <c r="M99" s="55" t="s">
        <v>283</v>
      </c>
      <c r="N99" s="37" t="s">
        <v>29</v>
      </c>
      <c r="O99" s="37" t="s">
        <v>77</v>
      </c>
      <c r="P99" s="9"/>
    </row>
    <row r="100" spans="1:16" s="23" customFormat="1" ht="220.5" x14ac:dyDescent="0.2">
      <c r="A100" s="73">
        <f t="shared" si="1"/>
        <v>82</v>
      </c>
      <c r="B100" s="37" t="s">
        <v>112</v>
      </c>
      <c r="C100" s="37" t="s">
        <v>236</v>
      </c>
      <c r="D100" s="37">
        <v>6412000</v>
      </c>
      <c r="E100" s="37" t="s">
        <v>257</v>
      </c>
      <c r="F100" s="52" t="s">
        <v>228</v>
      </c>
      <c r="G100" s="37" t="s">
        <v>41</v>
      </c>
      <c r="H100" s="61">
        <v>20910</v>
      </c>
      <c r="I100" s="41">
        <v>25000000</v>
      </c>
      <c r="J100" s="73" t="s">
        <v>75</v>
      </c>
      <c r="K100" s="51" t="s">
        <v>256</v>
      </c>
      <c r="L100" s="55" t="s">
        <v>201</v>
      </c>
      <c r="M100" s="55" t="s">
        <v>283</v>
      </c>
      <c r="N100" s="37" t="s">
        <v>29</v>
      </c>
      <c r="O100" s="37" t="s">
        <v>77</v>
      </c>
      <c r="P100" s="9"/>
    </row>
    <row r="101" spans="1:16" s="23" customFormat="1" ht="220.5" x14ac:dyDescent="0.2">
      <c r="A101" s="73">
        <f t="shared" si="1"/>
        <v>83</v>
      </c>
      <c r="B101" s="37" t="s">
        <v>112</v>
      </c>
      <c r="C101" s="37" t="s">
        <v>236</v>
      </c>
      <c r="D101" s="37">
        <v>6412000</v>
      </c>
      <c r="E101" s="37" t="s">
        <v>258</v>
      </c>
      <c r="F101" s="52" t="s">
        <v>228</v>
      </c>
      <c r="G101" s="37" t="s">
        <v>41</v>
      </c>
      <c r="H101" s="61">
        <v>6951</v>
      </c>
      <c r="I101" s="41">
        <v>25000000</v>
      </c>
      <c r="J101" s="73" t="s">
        <v>75</v>
      </c>
      <c r="K101" s="51" t="s">
        <v>256</v>
      </c>
      <c r="L101" s="55" t="s">
        <v>201</v>
      </c>
      <c r="M101" s="55" t="s">
        <v>283</v>
      </c>
      <c r="N101" s="37" t="s">
        <v>29</v>
      </c>
      <c r="O101" s="37" t="s">
        <v>77</v>
      </c>
      <c r="P101" s="9"/>
    </row>
    <row r="102" spans="1:16" s="23" customFormat="1" ht="220.5" x14ac:dyDescent="0.2">
      <c r="A102" s="73">
        <f t="shared" si="1"/>
        <v>84</v>
      </c>
      <c r="B102" s="37" t="s">
        <v>112</v>
      </c>
      <c r="C102" s="37" t="s">
        <v>259</v>
      </c>
      <c r="D102" s="37">
        <v>6412001</v>
      </c>
      <c r="E102" s="37" t="s">
        <v>260</v>
      </c>
      <c r="F102" s="52" t="s">
        <v>228</v>
      </c>
      <c r="G102" s="37" t="s">
        <v>41</v>
      </c>
      <c r="H102" s="61">
        <v>12422</v>
      </c>
      <c r="I102" s="41">
        <v>25000000</v>
      </c>
      <c r="J102" s="73" t="s">
        <v>75</v>
      </c>
      <c r="K102" s="51" t="s">
        <v>256</v>
      </c>
      <c r="L102" s="55" t="s">
        <v>201</v>
      </c>
      <c r="M102" s="55" t="s">
        <v>283</v>
      </c>
      <c r="N102" s="37" t="s">
        <v>29</v>
      </c>
      <c r="O102" s="37" t="s">
        <v>77</v>
      </c>
      <c r="P102" s="9"/>
    </row>
    <row r="103" spans="1:16" s="23" customFormat="1" ht="110.25" x14ac:dyDescent="0.2">
      <c r="A103" s="73">
        <f t="shared" si="1"/>
        <v>85</v>
      </c>
      <c r="B103" s="37" t="s">
        <v>164</v>
      </c>
      <c r="C103" s="37" t="s">
        <v>261</v>
      </c>
      <c r="D103" s="37">
        <v>4540020</v>
      </c>
      <c r="E103" s="37" t="s">
        <v>262</v>
      </c>
      <c r="F103" s="52" t="s">
        <v>263</v>
      </c>
      <c r="G103" s="37" t="s">
        <v>166</v>
      </c>
      <c r="H103" s="61" t="s">
        <v>246</v>
      </c>
      <c r="I103" s="41">
        <v>25234508</v>
      </c>
      <c r="J103" s="73" t="s">
        <v>264</v>
      </c>
      <c r="K103" s="51">
        <v>792225.39</v>
      </c>
      <c r="L103" s="55" t="s">
        <v>201</v>
      </c>
      <c r="M103" s="56" t="s">
        <v>265</v>
      </c>
      <c r="N103" s="37" t="s">
        <v>29</v>
      </c>
      <c r="O103" s="37" t="s">
        <v>77</v>
      </c>
      <c r="P103" s="73"/>
    </row>
    <row r="104" spans="1:16" s="23" customFormat="1" ht="47.25" x14ac:dyDescent="0.2">
      <c r="A104" s="73">
        <f t="shared" si="1"/>
        <v>86</v>
      </c>
      <c r="B104" s="37" t="s">
        <v>164</v>
      </c>
      <c r="C104" s="37" t="s">
        <v>266</v>
      </c>
      <c r="D104" s="37">
        <v>4530010</v>
      </c>
      <c r="E104" s="37" t="s">
        <v>267</v>
      </c>
      <c r="F104" s="52" t="s">
        <v>228</v>
      </c>
      <c r="G104" s="37" t="s">
        <v>41</v>
      </c>
      <c r="H104" s="61">
        <v>8</v>
      </c>
      <c r="I104" s="41">
        <v>25701000</v>
      </c>
      <c r="J104" s="73" t="s">
        <v>42</v>
      </c>
      <c r="K104" s="51">
        <v>1652000</v>
      </c>
      <c r="L104" s="55" t="s">
        <v>201</v>
      </c>
      <c r="M104" s="56" t="s">
        <v>268</v>
      </c>
      <c r="N104" s="37" t="s">
        <v>29</v>
      </c>
      <c r="O104" s="37" t="s">
        <v>77</v>
      </c>
      <c r="P104" s="73"/>
    </row>
    <row r="105" spans="1:16" ht="78.75" x14ac:dyDescent="0.2">
      <c r="A105" s="72">
        <f t="shared" si="1"/>
        <v>87</v>
      </c>
      <c r="B105" s="58" t="s">
        <v>164</v>
      </c>
      <c r="C105" s="58" t="s">
        <v>261</v>
      </c>
      <c r="D105" s="58">
        <v>4540020</v>
      </c>
      <c r="E105" s="58" t="s">
        <v>269</v>
      </c>
      <c r="F105" s="66" t="s">
        <v>263</v>
      </c>
      <c r="G105" s="58" t="s">
        <v>166</v>
      </c>
      <c r="H105" s="70" t="s">
        <v>246</v>
      </c>
      <c r="I105" s="17">
        <v>25450000</v>
      </c>
      <c r="J105" s="72" t="s">
        <v>270</v>
      </c>
      <c r="K105" s="67">
        <v>1095079.2</v>
      </c>
      <c r="L105" s="68" t="s">
        <v>201</v>
      </c>
      <c r="M105" s="69" t="s">
        <v>248</v>
      </c>
      <c r="N105" s="58" t="s">
        <v>29</v>
      </c>
      <c r="O105" s="58" t="s">
        <v>77</v>
      </c>
      <c r="P105" s="72"/>
    </row>
    <row r="106" spans="1:16" ht="63" x14ac:dyDescent="0.2">
      <c r="A106" s="78">
        <f t="shared" si="1"/>
        <v>88</v>
      </c>
      <c r="B106" s="58" t="s">
        <v>70</v>
      </c>
      <c r="C106" s="58" t="s">
        <v>239</v>
      </c>
      <c r="D106" s="58">
        <v>7010020</v>
      </c>
      <c r="E106" s="58" t="s">
        <v>284</v>
      </c>
      <c r="F106" s="66">
        <v>55</v>
      </c>
      <c r="G106" s="58" t="s">
        <v>241</v>
      </c>
      <c r="H106" s="70">
        <v>70</v>
      </c>
      <c r="I106" s="41">
        <v>25234508</v>
      </c>
      <c r="J106" s="77" t="s">
        <v>264</v>
      </c>
      <c r="K106" s="67" t="s">
        <v>285</v>
      </c>
      <c r="L106" s="68" t="s">
        <v>286</v>
      </c>
      <c r="M106" s="69" t="s">
        <v>244</v>
      </c>
      <c r="N106" s="58" t="s">
        <v>29</v>
      </c>
      <c r="O106" s="58" t="s">
        <v>77</v>
      </c>
      <c r="P106" s="78"/>
    </row>
    <row r="107" spans="1:16" ht="220.5" x14ac:dyDescent="0.2">
      <c r="A107" s="78">
        <f t="shared" si="1"/>
        <v>89</v>
      </c>
      <c r="B107" s="37" t="s">
        <v>112</v>
      </c>
      <c r="C107" s="37" t="s">
        <v>236</v>
      </c>
      <c r="D107" s="37">
        <v>6412000</v>
      </c>
      <c r="E107" s="58" t="s">
        <v>287</v>
      </c>
      <c r="F107" s="66" t="s">
        <v>228</v>
      </c>
      <c r="G107" s="58" t="s">
        <v>41</v>
      </c>
      <c r="H107" s="70" t="s">
        <v>288</v>
      </c>
      <c r="I107" s="17">
        <v>25000000</v>
      </c>
      <c r="J107" s="78" t="s">
        <v>75</v>
      </c>
      <c r="K107" s="67" t="s">
        <v>289</v>
      </c>
      <c r="L107" s="55" t="s">
        <v>286</v>
      </c>
      <c r="M107" s="55" t="s">
        <v>283</v>
      </c>
      <c r="N107" s="37" t="s">
        <v>29</v>
      </c>
      <c r="O107" s="37" t="s">
        <v>77</v>
      </c>
      <c r="P107" s="9"/>
    </row>
    <row r="108" spans="1:16" ht="299.25" x14ac:dyDescent="0.2">
      <c r="A108" s="78">
        <f t="shared" si="1"/>
        <v>90</v>
      </c>
      <c r="B108" s="37" t="s">
        <v>112</v>
      </c>
      <c r="C108" s="37" t="s">
        <v>236</v>
      </c>
      <c r="D108" s="37">
        <v>6412000</v>
      </c>
      <c r="E108" s="58" t="s">
        <v>290</v>
      </c>
      <c r="F108" s="66" t="s">
        <v>228</v>
      </c>
      <c r="G108" s="58" t="s">
        <v>41</v>
      </c>
      <c r="H108" s="70" t="s">
        <v>291</v>
      </c>
      <c r="I108" s="17">
        <v>25000000</v>
      </c>
      <c r="J108" s="78" t="s">
        <v>75</v>
      </c>
      <c r="K108" s="67" t="s">
        <v>292</v>
      </c>
      <c r="L108" s="55" t="s">
        <v>286</v>
      </c>
      <c r="M108" s="55" t="s">
        <v>283</v>
      </c>
      <c r="N108" s="37" t="s">
        <v>29</v>
      </c>
      <c r="O108" s="37" t="s">
        <v>77</v>
      </c>
      <c r="P108" s="9"/>
    </row>
    <row r="109" spans="1:16" ht="299.25" x14ac:dyDescent="0.2">
      <c r="A109" s="78">
        <f t="shared" si="1"/>
        <v>91</v>
      </c>
      <c r="B109" s="37" t="s">
        <v>112</v>
      </c>
      <c r="C109" s="37" t="s">
        <v>236</v>
      </c>
      <c r="D109" s="37">
        <v>6412000</v>
      </c>
      <c r="E109" s="58" t="s">
        <v>293</v>
      </c>
      <c r="F109" s="66" t="s">
        <v>228</v>
      </c>
      <c r="G109" s="58" t="s">
        <v>41</v>
      </c>
      <c r="H109" s="70" t="s">
        <v>294</v>
      </c>
      <c r="I109" s="17">
        <v>25000000</v>
      </c>
      <c r="J109" s="78" t="s">
        <v>75</v>
      </c>
      <c r="K109" s="67" t="s">
        <v>292</v>
      </c>
      <c r="L109" s="55" t="s">
        <v>286</v>
      </c>
      <c r="M109" s="55" t="s">
        <v>283</v>
      </c>
      <c r="N109" s="37" t="s">
        <v>29</v>
      </c>
      <c r="O109" s="37" t="s">
        <v>77</v>
      </c>
      <c r="P109" s="9"/>
    </row>
    <row r="110" spans="1:16" ht="299.25" x14ac:dyDescent="0.2">
      <c r="A110" s="78">
        <f t="shared" si="1"/>
        <v>92</v>
      </c>
      <c r="B110" s="37" t="s">
        <v>112</v>
      </c>
      <c r="C110" s="37" t="s">
        <v>236</v>
      </c>
      <c r="D110" s="37">
        <v>6412000</v>
      </c>
      <c r="E110" s="58" t="s">
        <v>295</v>
      </c>
      <c r="F110" s="66" t="s">
        <v>228</v>
      </c>
      <c r="G110" s="58" t="s">
        <v>41</v>
      </c>
      <c r="H110" s="70" t="s">
        <v>296</v>
      </c>
      <c r="I110" s="17">
        <v>25000000</v>
      </c>
      <c r="J110" s="78" t="s">
        <v>75</v>
      </c>
      <c r="K110" s="67" t="s">
        <v>297</v>
      </c>
      <c r="L110" s="55" t="s">
        <v>286</v>
      </c>
      <c r="M110" s="55" t="s">
        <v>283</v>
      </c>
      <c r="N110" s="37" t="s">
        <v>29</v>
      </c>
      <c r="O110" s="37" t="s">
        <v>77</v>
      </c>
      <c r="P110" s="9"/>
    </row>
    <row r="111" spans="1:16" ht="299.25" x14ac:dyDescent="0.2">
      <c r="A111" s="78">
        <f t="shared" si="1"/>
        <v>93</v>
      </c>
      <c r="B111" s="37" t="s">
        <v>112</v>
      </c>
      <c r="C111" s="37" t="s">
        <v>259</v>
      </c>
      <c r="D111" s="37">
        <v>6412001</v>
      </c>
      <c r="E111" s="58" t="s">
        <v>298</v>
      </c>
      <c r="F111" s="66" t="s">
        <v>228</v>
      </c>
      <c r="G111" s="58" t="s">
        <v>41</v>
      </c>
      <c r="H111" s="70" t="s">
        <v>299</v>
      </c>
      <c r="I111" s="17">
        <v>25000000</v>
      </c>
      <c r="J111" s="78" t="s">
        <v>75</v>
      </c>
      <c r="K111" s="67" t="s">
        <v>297</v>
      </c>
      <c r="L111" s="55" t="s">
        <v>286</v>
      </c>
      <c r="M111" s="55" t="s">
        <v>283</v>
      </c>
      <c r="N111" s="37" t="s">
        <v>29</v>
      </c>
      <c r="O111" s="37" t="s">
        <v>77</v>
      </c>
      <c r="P111" s="9"/>
    </row>
    <row r="112" spans="1:16" ht="299.25" x14ac:dyDescent="0.2">
      <c r="A112" s="78">
        <f t="shared" si="1"/>
        <v>94</v>
      </c>
      <c r="B112" s="37" t="s">
        <v>112</v>
      </c>
      <c r="C112" s="37" t="s">
        <v>236</v>
      </c>
      <c r="D112" s="37">
        <v>6412000</v>
      </c>
      <c r="E112" s="58" t="s">
        <v>300</v>
      </c>
      <c r="F112" s="66" t="s">
        <v>228</v>
      </c>
      <c r="G112" s="58" t="s">
        <v>41</v>
      </c>
      <c r="H112" s="70" t="s">
        <v>301</v>
      </c>
      <c r="I112" s="17">
        <v>25000000</v>
      </c>
      <c r="J112" s="78" t="s">
        <v>75</v>
      </c>
      <c r="K112" s="67" t="s">
        <v>297</v>
      </c>
      <c r="L112" s="55" t="s">
        <v>286</v>
      </c>
      <c r="M112" s="55" t="s">
        <v>283</v>
      </c>
      <c r="N112" s="37" t="s">
        <v>29</v>
      </c>
      <c r="O112" s="37" t="s">
        <v>77</v>
      </c>
      <c r="P112" s="9"/>
    </row>
    <row r="113" spans="1:16" ht="220.5" x14ac:dyDescent="0.2">
      <c r="A113" s="78">
        <f t="shared" si="1"/>
        <v>95</v>
      </c>
      <c r="B113" s="37" t="s">
        <v>112</v>
      </c>
      <c r="C113" s="37" t="s">
        <v>236</v>
      </c>
      <c r="D113" s="37">
        <v>6412000</v>
      </c>
      <c r="E113" s="58" t="s">
        <v>302</v>
      </c>
      <c r="F113" s="66" t="s">
        <v>228</v>
      </c>
      <c r="G113" s="58" t="s">
        <v>41</v>
      </c>
      <c r="H113" s="70">
        <v>10264</v>
      </c>
      <c r="I113" s="17">
        <v>25000000</v>
      </c>
      <c r="J113" s="78" t="s">
        <v>75</v>
      </c>
      <c r="K113" s="67" t="s">
        <v>303</v>
      </c>
      <c r="L113" s="55" t="s">
        <v>286</v>
      </c>
      <c r="M113" s="55" t="s">
        <v>283</v>
      </c>
      <c r="N113" s="37" t="s">
        <v>29</v>
      </c>
      <c r="O113" s="37" t="s">
        <v>77</v>
      </c>
      <c r="P113" s="9"/>
    </row>
    <row r="114" spans="1:16" ht="299.25" x14ac:dyDescent="0.2">
      <c r="A114" s="78">
        <f t="shared" si="1"/>
        <v>96</v>
      </c>
      <c r="B114" s="37" t="s">
        <v>112</v>
      </c>
      <c r="C114" s="37" t="s">
        <v>236</v>
      </c>
      <c r="D114" s="37">
        <v>6412000</v>
      </c>
      <c r="E114" s="58" t="s">
        <v>304</v>
      </c>
      <c r="F114" s="66" t="s">
        <v>228</v>
      </c>
      <c r="G114" s="58" t="s">
        <v>41</v>
      </c>
      <c r="H114" s="70" t="s">
        <v>305</v>
      </c>
      <c r="I114" s="17">
        <v>25000000</v>
      </c>
      <c r="J114" s="78" t="s">
        <v>75</v>
      </c>
      <c r="K114" s="67" t="s">
        <v>297</v>
      </c>
      <c r="L114" s="55" t="s">
        <v>286</v>
      </c>
      <c r="M114" s="55" t="s">
        <v>283</v>
      </c>
      <c r="N114" s="37" t="s">
        <v>29</v>
      </c>
      <c r="O114" s="37" t="s">
        <v>77</v>
      </c>
      <c r="P114" s="9"/>
    </row>
    <row r="115" spans="1:16" ht="31.5" x14ac:dyDescent="0.2">
      <c r="A115" s="80">
        <f t="shared" si="1"/>
        <v>97</v>
      </c>
      <c r="B115" s="37" t="s">
        <v>311</v>
      </c>
      <c r="C115" s="58" t="s">
        <v>312</v>
      </c>
      <c r="D115" s="58">
        <v>7412000</v>
      </c>
      <c r="E115" s="58" t="s">
        <v>313</v>
      </c>
      <c r="F115" s="80">
        <v>796</v>
      </c>
      <c r="G115" s="80" t="s">
        <v>41</v>
      </c>
      <c r="H115" s="17" t="s">
        <v>48</v>
      </c>
      <c r="I115" s="17">
        <v>25701000</v>
      </c>
      <c r="J115" s="80" t="s">
        <v>42</v>
      </c>
      <c r="K115" s="67">
        <f>6785000+14637000+14871000+7435500</f>
        <v>43728500</v>
      </c>
      <c r="L115" s="68" t="s">
        <v>286</v>
      </c>
      <c r="M115" s="69" t="s">
        <v>244</v>
      </c>
      <c r="N115" s="80" t="s">
        <v>98</v>
      </c>
      <c r="O115" s="58" t="s">
        <v>77</v>
      </c>
      <c r="P115" s="9"/>
    </row>
    <row r="116" spans="1:16" ht="94.5" x14ac:dyDescent="0.2">
      <c r="A116" s="80">
        <f t="shared" si="1"/>
        <v>98</v>
      </c>
      <c r="B116" s="37" t="s">
        <v>70</v>
      </c>
      <c r="C116" s="37" t="s">
        <v>314</v>
      </c>
      <c r="D116" s="37">
        <v>3020190</v>
      </c>
      <c r="E116" s="58" t="s">
        <v>315</v>
      </c>
      <c r="F116" s="66" t="s">
        <v>316</v>
      </c>
      <c r="G116" s="58" t="s">
        <v>93</v>
      </c>
      <c r="H116" s="70">
        <v>1</v>
      </c>
      <c r="I116" s="17">
        <v>25701000</v>
      </c>
      <c r="J116" s="80" t="s">
        <v>42</v>
      </c>
      <c r="K116" s="67">
        <v>700000</v>
      </c>
      <c r="L116" s="55" t="s">
        <v>286</v>
      </c>
      <c r="M116" s="55" t="s">
        <v>317</v>
      </c>
      <c r="N116" s="37" t="s">
        <v>29</v>
      </c>
      <c r="O116" s="37" t="s">
        <v>77</v>
      </c>
      <c r="P116" s="9"/>
    </row>
    <row r="117" spans="1:16" ht="63" x14ac:dyDescent="0.2">
      <c r="A117" s="80">
        <f t="shared" si="1"/>
        <v>99</v>
      </c>
      <c r="B117" s="79" t="s">
        <v>129</v>
      </c>
      <c r="C117" s="79" t="s">
        <v>233</v>
      </c>
      <c r="D117" s="80">
        <v>6512109</v>
      </c>
      <c r="E117" s="79" t="s">
        <v>318</v>
      </c>
      <c r="F117" s="7">
        <v>744</v>
      </c>
      <c r="G117" s="7" t="s">
        <v>142</v>
      </c>
      <c r="H117" s="79" t="s">
        <v>133</v>
      </c>
      <c r="I117" s="17">
        <v>25000000</v>
      </c>
      <c r="J117" s="79" t="s">
        <v>75</v>
      </c>
      <c r="K117" s="79" t="s">
        <v>319</v>
      </c>
      <c r="L117" s="19">
        <v>42186</v>
      </c>
      <c r="M117" s="19">
        <v>42705</v>
      </c>
      <c r="N117" s="79" t="s">
        <v>85</v>
      </c>
      <c r="O117" s="7" t="s">
        <v>38</v>
      </c>
      <c r="P117" s="9"/>
    </row>
    <row r="118" spans="1:16" ht="47.25" x14ac:dyDescent="0.2">
      <c r="A118" s="87">
        <f t="shared" si="1"/>
        <v>100</v>
      </c>
      <c r="B118" s="86" t="s">
        <v>164</v>
      </c>
      <c r="C118" s="86" t="s">
        <v>266</v>
      </c>
      <c r="D118" s="87">
        <v>4530010</v>
      </c>
      <c r="E118" s="86" t="s">
        <v>324</v>
      </c>
      <c r="F118" s="7">
        <v>796</v>
      </c>
      <c r="G118" s="7" t="s">
        <v>41</v>
      </c>
      <c r="H118" s="86" t="s">
        <v>325</v>
      </c>
      <c r="I118" s="17">
        <v>25000000</v>
      </c>
      <c r="J118" s="86" t="s">
        <v>75</v>
      </c>
      <c r="K118" s="86">
        <v>1001645.45</v>
      </c>
      <c r="L118" s="19">
        <v>42186</v>
      </c>
      <c r="M118" s="19">
        <v>42217</v>
      </c>
      <c r="N118" s="86" t="s">
        <v>29</v>
      </c>
      <c r="O118" s="7" t="s">
        <v>77</v>
      </c>
      <c r="P118" s="9"/>
    </row>
    <row r="119" spans="1:16" ht="220.5" x14ac:dyDescent="0.2">
      <c r="A119" s="147">
        <f t="shared" si="1"/>
        <v>101</v>
      </c>
      <c r="B119" s="37" t="s">
        <v>112</v>
      </c>
      <c r="C119" s="37" t="s">
        <v>236</v>
      </c>
      <c r="D119" s="37">
        <v>6412000</v>
      </c>
      <c r="E119" s="58" t="s">
        <v>337</v>
      </c>
      <c r="F119" s="66" t="s">
        <v>228</v>
      </c>
      <c r="G119" s="58" t="s">
        <v>41</v>
      </c>
      <c r="H119" s="70" t="s">
        <v>338</v>
      </c>
      <c r="I119" s="17">
        <v>25000000</v>
      </c>
      <c r="J119" s="88" t="s">
        <v>75</v>
      </c>
      <c r="K119" s="67" t="s">
        <v>303</v>
      </c>
      <c r="L119" s="55" t="s">
        <v>339</v>
      </c>
      <c r="M119" s="55" t="s">
        <v>283</v>
      </c>
      <c r="N119" s="37" t="s">
        <v>29</v>
      </c>
      <c r="O119" s="37" t="s">
        <v>77</v>
      </c>
      <c r="P119" s="9"/>
    </row>
    <row r="120" spans="1:16" ht="220.5" x14ac:dyDescent="0.2">
      <c r="A120" s="88">
        <f t="shared" si="1"/>
        <v>102</v>
      </c>
      <c r="B120" s="37" t="s">
        <v>112</v>
      </c>
      <c r="C120" s="37" t="s">
        <v>236</v>
      </c>
      <c r="D120" s="37">
        <v>6412000</v>
      </c>
      <c r="E120" s="58" t="s">
        <v>340</v>
      </c>
      <c r="F120" s="66" t="s">
        <v>228</v>
      </c>
      <c r="G120" s="58" t="s">
        <v>41</v>
      </c>
      <c r="H120" s="70" t="s">
        <v>341</v>
      </c>
      <c r="I120" s="17">
        <v>25000000</v>
      </c>
      <c r="J120" s="88" t="s">
        <v>75</v>
      </c>
      <c r="K120" s="67" t="s">
        <v>303</v>
      </c>
      <c r="L120" s="55" t="s">
        <v>339</v>
      </c>
      <c r="M120" s="55" t="s">
        <v>283</v>
      </c>
      <c r="N120" s="37" t="s">
        <v>29</v>
      </c>
      <c r="O120" s="37" t="s">
        <v>77</v>
      </c>
      <c r="P120" s="9"/>
    </row>
    <row r="121" spans="1:16" ht="220.5" x14ac:dyDescent="0.2">
      <c r="A121" s="88">
        <f t="shared" si="1"/>
        <v>103</v>
      </c>
      <c r="B121" s="37" t="s">
        <v>112</v>
      </c>
      <c r="C121" s="37" t="s">
        <v>236</v>
      </c>
      <c r="D121" s="37">
        <v>6412000</v>
      </c>
      <c r="E121" s="58" t="s">
        <v>342</v>
      </c>
      <c r="F121" s="66" t="s">
        <v>228</v>
      </c>
      <c r="G121" s="58" t="s">
        <v>41</v>
      </c>
      <c r="H121" s="70" t="s">
        <v>343</v>
      </c>
      <c r="I121" s="17">
        <v>25000000</v>
      </c>
      <c r="J121" s="88" t="s">
        <v>75</v>
      </c>
      <c r="K121" s="67" t="s">
        <v>303</v>
      </c>
      <c r="L121" s="55" t="s">
        <v>339</v>
      </c>
      <c r="M121" s="55" t="s">
        <v>283</v>
      </c>
      <c r="N121" s="37" t="s">
        <v>29</v>
      </c>
      <c r="O121" s="37" t="s">
        <v>77</v>
      </c>
      <c r="P121" s="9"/>
    </row>
    <row r="122" spans="1:16" ht="31.5" x14ac:dyDescent="0.2">
      <c r="A122" s="88">
        <f t="shared" si="1"/>
        <v>104</v>
      </c>
      <c r="B122" s="37" t="s">
        <v>70</v>
      </c>
      <c r="C122" s="37" t="s">
        <v>344</v>
      </c>
      <c r="D122" s="37">
        <v>5190090</v>
      </c>
      <c r="E122" s="58" t="s">
        <v>345</v>
      </c>
      <c r="F122" s="66" t="s">
        <v>228</v>
      </c>
      <c r="G122" s="58" t="s">
        <v>41</v>
      </c>
      <c r="H122" s="70">
        <v>60</v>
      </c>
      <c r="I122" s="17">
        <v>25701000</v>
      </c>
      <c r="J122" s="88" t="s">
        <v>42</v>
      </c>
      <c r="K122" s="67">
        <v>720000</v>
      </c>
      <c r="L122" s="55" t="s">
        <v>339</v>
      </c>
      <c r="M122" s="55" t="s">
        <v>339</v>
      </c>
      <c r="N122" s="37" t="s">
        <v>29</v>
      </c>
      <c r="O122" s="37" t="s">
        <v>309</v>
      </c>
      <c r="P122" s="9"/>
    </row>
    <row r="123" spans="1:16" ht="47.25" x14ac:dyDescent="0.2">
      <c r="A123" s="90">
        <f t="shared" si="1"/>
        <v>105</v>
      </c>
      <c r="B123" s="37" t="s">
        <v>346</v>
      </c>
      <c r="C123" s="37" t="s">
        <v>344</v>
      </c>
      <c r="D123" s="37">
        <v>5190090</v>
      </c>
      <c r="E123" s="58" t="s">
        <v>347</v>
      </c>
      <c r="F123" s="66" t="s">
        <v>228</v>
      </c>
      <c r="G123" s="58" t="s">
        <v>41</v>
      </c>
      <c r="H123" s="70">
        <v>1</v>
      </c>
      <c r="I123" s="17">
        <v>25701000</v>
      </c>
      <c r="J123" s="89" t="s">
        <v>42</v>
      </c>
      <c r="K123" s="67">
        <v>420000</v>
      </c>
      <c r="L123" s="55" t="s">
        <v>339</v>
      </c>
      <c r="M123" s="55" t="s">
        <v>339</v>
      </c>
      <c r="N123" s="37" t="s">
        <v>29</v>
      </c>
      <c r="O123" s="37" t="s">
        <v>309</v>
      </c>
      <c r="P123" s="9"/>
    </row>
    <row r="124" spans="1:16" ht="31.5" x14ac:dyDescent="0.2">
      <c r="A124" s="90">
        <f t="shared" si="1"/>
        <v>106</v>
      </c>
      <c r="B124" s="37" t="s">
        <v>70</v>
      </c>
      <c r="C124" s="37" t="s">
        <v>348</v>
      </c>
      <c r="D124" s="37">
        <v>3311314</v>
      </c>
      <c r="E124" s="58" t="s">
        <v>350</v>
      </c>
      <c r="F124" s="66" t="s">
        <v>228</v>
      </c>
      <c r="G124" s="58" t="s">
        <v>41</v>
      </c>
      <c r="H124" s="70">
        <v>40</v>
      </c>
      <c r="I124" s="17">
        <v>25701000</v>
      </c>
      <c r="J124" s="89" t="s">
        <v>42</v>
      </c>
      <c r="K124" s="67">
        <f>7500*40</f>
        <v>300000</v>
      </c>
      <c r="L124" s="55" t="s">
        <v>339</v>
      </c>
      <c r="M124" s="55" t="s">
        <v>339</v>
      </c>
      <c r="N124" s="37" t="s">
        <v>29</v>
      </c>
      <c r="O124" s="37" t="s">
        <v>309</v>
      </c>
      <c r="P124" s="9"/>
    </row>
    <row r="125" spans="1:16" ht="63" x14ac:dyDescent="0.2">
      <c r="A125" s="95">
        <f>A124+1</f>
        <v>107</v>
      </c>
      <c r="B125" s="95" t="s">
        <v>70</v>
      </c>
      <c r="C125" s="95" t="s">
        <v>33</v>
      </c>
      <c r="D125" s="95">
        <v>7493050</v>
      </c>
      <c r="E125" s="94" t="s">
        <v>352</v>
      </c>
      <c r="F125" s="38" t="s">
        <v>204</v>
      </c>
      <c r="G125" s="95" t="s">
        <v>36</v>
      </c>
      <c r="H125" s="95" t="s">
        <v>30</v>
      </c>
      <c r="I125" s="41">
        <v>25000000</v>
      </c>
      <c r="J125" s="91" t="s">
        <v>75</v>
      </c>
      <c r="K125" s="13">
        <v>186797.19</v>
      </c>
      <c r="L125" s="15">
        <v>42217</v>
      </c>
      <c r="M125" s="15" t="s">
        <v>35</v>
      </c>
      <c r="N125" s="91" t="s">
        <v>29</v>
      </c>
      <c r="O125" s="91" t="s">
        <v>38</v>
      </c>
      <c r="P125" s="91"/>
    </row>
    <row r="126" spans="1:16" ht="63" x14ac:dyDescent="0.2">
      <c r="A126" s="146">
        <f>A125+1</f>
        <v>108</v>
      </c>
      <c r="B126" s="95" t="s">
        <v>70</v>
      </c>
      <c r="C126" s="95" t="s">
        <v>33</v>
      </c>
      <c r="D126" s="95">
        <v>7493050</v>
      </c>
      <c r="E126" s="94" t="s">
        <v>353</v>
      </c>
      <c r="F126" s="38" t="s">
        <v>204</v>
      </c>
      <c r="G126" s="95" t="s">
        <v>36</v>
      </c>
      <c r="H126" s="95" t="s">
        <v>30</v>
      </c>
      <c r="I126" s="41">
        <v>25701000</v>
      </c>
      <c r="J126" s="91" t="s">
        <v>42</v>
      </c>
      <c r="K126" s="13">
        <v>320994.64</v>
      </c>
      <c r="L126" s="15">
        <v>42218</v>
      </c>
      <c r="M126" s="15" t="s">
        <v>35</v>
      </c>
      <c r="N126" s="91" t="s">
        <v>29</v>
      </c>
      <c r="O126" s="91" t="s">
        <v>38</v>
      </c>
      <c r="P126" s="91"/>
    </row>
    <row r="127" spans="1:16" ht="63" x14ac:dyDescent="0.2">
      <c r="A127" s="146">
        <f>A126+1</f>
        <v>109</v>
      </c>
      <c r="B127" s="95" t="s">
        <v>70</v>
      </c>
      <c r="C127" s="95" t="s">
        <v>33</v>
      </c>
      <c r="D127" s="95">
        <v>7493050</v>
      </c>
      <c r="E127" s="94" t="s">
        <v>354</v>
      </c>
      <c r="F127" s="38" t="s">
        <v>204</v>
      </c>
      <c r="G127" s="95" t="s">
        <v>36</v>
      </c>
      <c r="H127" s="95" t="s">
        <v>30</v>
      </c>
      <c r="I127" s="41">
        <v>25620101</v>
      </c>
      <c r="J127" s="91" t="s">
        <v>355</v>
      </c>
      <c r="K127" s="13">
        <v>15220.8</v>
      </c>
      <c r="L127" s="15">
        <v>42219</v>
      </c>
      <c r="M127" s="15" t="s">
        <v>35</v>
      </c>
      <c r="N127" s="91" t="s">
        <v>29</v>
      </c>
      <c r="O127" s="91" t="s">
        <v>38</v>
      </c>
      <c r="P127" s="91"/>
    </row>
    <row r="128" spans="1:16" ht="63" x14ac:dyDescent="0.2">
      <c r="A128" s="146">
        <f t="shared" ref="A128:A159" si="2">A127+1</f>
        <v>110</v>
      </c>
      <c r="B128" s="95" t="s">
        <v>70</v>
      </c>
      <c r="C128" s="95" t="s">
        <v>33</v>
      </c>
      <c r="D128" s="95">
        <v>7493050</v>
      </c>
      <c r="E128" s="94" t="s">
        <v>356</v>
      </c>
      <c r="F128" s="38" t="s">
        <v>204</v>
      </c>
      <c r="G128" s="95" t="s">
        <v>36</v>
      </c>
      <c r="H128" s="95" t="s">
        <v>30</v>
      </c>
      <c r="I128" s="41">
        <v>25000000</v>
      </c>
      <c r="J128" s="91" t="s">
        <v>75</v>
      </c>
      <c r="K128" s="13">
        <v>60518.83</v>
      </c>
      <c r="L128" s="15">
        <v>42220</v>
      </c>
      <c r="M128" s="15" t="s">
        <v>35</v>
      </c>
      <c r="N128" s="91" t="s">
        <v>29</v>
      </c>
      <c r="O128" s="91" t="s">
        <v>38</v>
      </c>
      <c r="P128" s="91"/>
    </row>
    <row r="129" spans="1:16" ht="63" x14ac:dyDescent="0.2">
      <c r="A129" s="146">
        <f t="shared" si="2"/>
        <v>111</v>
      </c>
      <c r="B129" s="95" t="s">
        <v>70</v>
      </c>
      <c r="C129" s="95" t="s">
        <v>33</v>
      </c>
      <c r="D129" s="95">
        <v>7493050</v>
      </c>
      <c r="E129" s="94" t="s">
        <v>357</v>
      </c>
      <c r="F129" s="38" t="s">
        <v>204</v>
      </c>
      <c r="G129" s="95" t="s">
        <v>36</v>
      </c>
      <c r="H129" s="95" t="s">
        <v>30</v>
      </c>
      <c r="I129" s="41">
        <v>25000000</v>
      </c>
      <c r="J129" s="91" t="s">
        <v>75</v>
      </c>
      <c r="K129" s="13">
        <v>58259.18</v>
      </c>
      <c r="L129" s="15">
        <v>42221</v>
      </c>
      <c r="M129" s="15" t="s">
        <v>35</v>
      </c>
      <c r="N129" s="91" t="s">
        <v>29</v>
      </c>
      <c r="O129" s="91" t="s">
        <v>38</v>
      </c>
      <c r="P129" s="91"/>
    </row>
    <row r="130" spans="1:16" ht="63" x14ac:dyDescent="0.2">
      <c r="A130" s="146">
        <f t="shared" si="2"/>
        <v>112</v>
      </c>
      <c r="B130" s="95" t="s">
        <v>70</v>
      </c>
      <c r="C130" s="95" t="s">
        <v>33</v>
      </c>
      <c r="D130" s="95">
        <v>7493050</v>
      </c>
      <c r="E130" s="94" t="s">
        <v>358</v>
      </c>
      <c r="F130" s="38" t="s">
        <v>204</v>
      </c>
      <c r="G130" s="95" t="s">
        <v>36</v>
      </c>
      <c r="H130" s="95" t="s">
        <v>30</v>
      </c>
      <c r="I130" s="41">
        <v>25636101</v>
      </c>
      <c r="J130" s="91" t="s">
        <v>359</v>
      </c>
      <c r="K130" s="13">
        <v>31256.45</v>
      </c>
      <c r="L130" s="15">
        <v>42222</v>
      </c>
      <c r="M130" s="15" t="s">
        <v>35</v>
      </c>
      <c r="N130" s="91" t="s">
        <v>29</v>
      </c>
      <c r="O130" s="91" t="s">
        <v>38</v>
      </c>
      <c r="P130" s="91"/>
    </row>
    <row r="131" spans="1:16" ht="63" x14ac:dyDescent="0.2">
      <c r="A131" s="146">
        <f t="shared" si="2"/>
        <v>113</v>
      </c>
      <c r="B131" s="95" t="s">
        <v>70</v>
      </c>
      <c r="C131" s="95" t="s">
        <v>33</v>
      </c>
      <c r="D131" s="95">
        <v>7493050</v>
      </c>
      <c r="E131" s="94" t="s">
        <v>360</v>
      </c>
      <c r="F131" s="38" t="s">
        <v>204</v>
      </c>
      <c r="G131" s="95" t="s">
        <v>36</v>
      </c>
      <c r="H131" s="95" t="s">
        <v>30</v>
      </c>
      <c r="I131" s="41">
        <v>25000000</v>
      </c>
      <c r="J131" s="91" t="s">
        <v>75</v>
      </c>
      <c r="K131" s="13">
        <v>84605.21</v>
      </c>
      <c r="L131" s="15">
        <v>42223</v>
      </c>
      <c r="M131" s="15" t="s">
        <v>35</v>
      </c>
      <c r="N131" s="91" t="s">
        <v>29</v>
      </c>
      <c r="O131" s="91" t="s">
        <v>38</v>
      </c>
      <c r="P131" s="91"/>
    </row>
    <row r="132" spans="1:16" ht="63" x14ac:dyDescent="0.2">
      <c r="A132" s="146">
        <f t="shared" si="2"/>
        <v>114</v>
      </c>
      <c r="B132" s="95" t="s">
        <v>70</v>
      </c>
      <c r="C132" s="95" t="s">
        <v>33</v>
      </c>
      <c r="D132" s="95">
        <v>7493050</v>
      </c>
      <c r="E132" s="94" t="s">
        <v>361</v>
      </c>
      <c r="F132" s="38" t="s">
        <v>204</v>
      </c>
      <c r="G132" s="95" t="s">
        <v>36</v>
      </c>
      <c r="H132" s="95" t="s">
        <v>30</v>
      </c>
      <c r="I132" s="41">
        <v>25000000</v>
      </c>
      <c r="J132" s="91" t="s">
        <v>75</v>
      </c>
      <c r="K132" s="13">
        <v>65975.199999999997</v>
      </c>
      <c r="L132" s="15">
        <v>42224</v>
      </c>
      <c r="M132" s="15" t="s">
        <v>35</v>
      </c>
      <c r="N132" s="91" t="s">
        <v>29</v>
      </c>
      <c r="O132" s="91" t="s">
        <v>38</v>
      </c>
      <c r="P132" s="91"/>
    </row>
    <row r="133" spans="1:16" ht="63" x14ac:dyDescent="0.2">
      <c r="A133" s="146">
        <f t="shared" si="2"/>
        <v>115</v>
      </c>
      <c r="B133" s="95" t="s">
        <v>70</v>
      </c>
      <c r="C133" s="95" t="s">
        <v>33</v>
      </c>
      <c r="D133" s="95">
        <v>7493050</v>
      </c>
      <c r="E133" s="94" t="s">
        <v>362</v>
      </c>
      <c r="F133" s="38" t="s">
        <v>204</v>
      </c>
      <c r="G133" s="95" t="s">
        <v>36</v>
      </c>
      <c r="H133" s="95" t="s">
        <v>30</v>
      </c>
      <c r="I133" s="41">
        <v>25000000</v>
      </c>
      <c r="J133" s="91" t="s">
        <v>75</v>
      </c>
      <c r="K133" s="13">
        <v>118469.66</v>
      </c>
      <c r="L133" s="15">
        <v>42225</v>
      </c>
      <c r="M133" s="15" t="s">
        <v>35</v>
      </c>
      <c r="N133" s="91" t="s">
        <v>29</v>
      </c>
      <c r="O133" s="91" t="s">
        <v>38</v>
      </c>
      <c r="P133" s="91"/>
    </row>
    <row r="134" spans="1:16" ht="94.5" x14ac:dyDescent="0.2">
      <c r="A134" s="146">
        <f t="shared" si="2"/>
        <v>116</v>
      </c>
      <c r="B134" s="95" t="s">
        <v>70</v>
      </c>
      <c r="C134" s="95" t="s">
        <v>33</v>
      </c>
      <c r="D134" s="95">
        <v>7493050</v>
      </c>
      <c r="E134" s="94" t="s">
        <v>363</v>
      </c>
      <c r="F134" s="38" t="s">
        <v>204</v>
      </c>
      <c r="G134" s="95" t="s">
        <v>36</v>
      </c>
      <c r="H134" s="95" t="s">
        <v>30</v>
      </c>
      <c r="I134" s="41">
        <v>25000000</v>
      </c>
      <c r="J134" s="91" t="s">
        <v>75</v>
      </c>
      <c r="K134" s="13">
        <v>100763.73</v>
      </c>
      <c r="L134" s="15">
        <v>42226</v>
      </c>
      <c r="M134" s="15" t="s">
        <v>35</v>
      </c>
      <c r="N134" s="91" t="s">
        <v>29</v>
      </c>
      <c r="O134" s="91" t="s">
        <v>38</v>
      </c>
      <c r="P134" s="91"/>
    </row>
    <row r="135" spans="1:16" s="33" customFormat="1" ht="94.5" x14ac:dyDescent="0.2">
      <c r="A135" s="146">
        <f t="shared" si="2"/>
        <v>117</v>
      </c>
      <c r="B135" s="58" t="s">
        <v>164</v>
      </c>
      <c r="C135" s="58" t="s">
        <v>266</v>
      </c>
      <c r="D135" s="58">
        <v>4530010</v>
      </c>
      <c r="E135" s="58" t="s">
        <v>367</v>
      </c>
      <c r="F135" s="66" t="s">
        <v>228</v>
      </c>
      <c r="G135" s="58" t="s">
        <v>41</v>
      </c>
      <c r="H135" s="70">
        <v>800</v>
      </c>
      <c r="I135" s="17">
        <v>25000000</v>
      </c>
      <c r="J135" s="99" t="s">
        <v>75</v>
      </c>
      <c r="K135" s="67">
        <v>8916000</v>
      </c>
      <c r="L135" s="68" t="s">
        <v>138</v>
      </c>
      <c r="M135" s="68" t="s">
        <v>368</v>
      </c>
      <c r="N135" s="99" t="s">
        <v>98</v>
      </c>
      <c r="O135" s="58" t="s">
        <v>77</v>
      </c>
      <c r="P135" s="64"/>
    </row>
    <row r="136" spans="1:16" s="33" customFormat="1" ht="78.75" x14ac:dyDescent="0.2">
      <c r="A136" s="146">
        <f t="shared" si="2"/>
        <v>118</v>
      </c>
      <c r="B136" s="58" t="s">
        <v>112</v>
      </c>
      <c r="C136" s="58" t="s">
        <v>373</v>
      </c>
      <c r="D136" s="58">
        <v>7499090</v>
      </c>
      <c r="E136" s="58" t="s">
        <v>374</v>
      </c>
      <c r="F136" s="66" t="s">
        <v>228</v>
      </c>
      <c r="G136" s="58" t="s">
        <v>41</v>
      </c>
      <c r="H136" s="70">
        <v>23256</v>
      </c>
      <c r="I136" s="17">
        <v>25000000</v>
      </c>
      <c r="J136" s="99" t="s">
        <v>75</v>
      </c>
      <c r="K136" s="67" t="s">
        <v>386</v>
      </c>
      <c r="L136" s="68" t="s">
        <v>138</v>
      </c>
      <c r="M136" s="68" t="s">
        <v>387</v>
      </c>
      <c r="N136" s="58" t="s">
        <v>29</v>
      </c>
      <c r="O136" s="58" t="s">
        <v>77</v>
      </c>
      <c r="P136" s="64"/>
    </row>
    <row r="137" spans="1:16" s="33" customFormat="1" ht="78.75" x14ac:dyDescent="0.2">
      <c r="A137" s="146">
        <f t="shared" si="2"/>
        <v>119</v>
      </c>
      <c r="B137" s="58" t="s">
        <v>112</v>
      </c>
      <c r="C137" s="58" t="s">
        <v>373</v>
      </c>
      <c r="D137" s="58">
        <v>7499090</v>
      </c>
      <c r="E137" s="58" t="s">
        <v>375</v>
      </c>
      <c r="F137" s="66" t="s">
        <v>228</v>
      </c>
      <c r="G137" s="58" t="s">
        <v>41</v>
      </c>
      <c r="H137" s="70">
        <v>19140</v>
      </c>
      <c r="I137" s="17">
        <v>25000000</v>
      </c>
      <c r="J137" s="99" t="s">
        <v>75</v>
      </c>
      <c r="K137" s="67" t="s">
        <v>386</v>
      </c>
      <c r="L137" s="68" t="s">
        <v>138</v>
      </c>
      <c r="M137" s="68" t="s">
        <v>387</v>
      </c>
      <c r="N137" s="58" t="s">
        <v>29</v>
      </c>
      <c r="O137" s="58" t="s">
        <v>77</v>
      </c>
      <c r="P137" s="64"/>
    </row>
    <row r="138" spans="1:16" s="33" customFormat="1" ht="78.75" x14ac:dyDescent="0.2">
      <c r="A138" s="146">
        <f t="shared" si="2"/>
        <v>120</v>
      </c>
      <c r="B138" s="58" t="s">
        <v>112</v>
      </c>
      <c r="C138" s="58" t="s">
        <v>373</v>
      </c>
      <c r="D138" s="58">
        <v>7499090</v>
      </c>
      <c r="E138" s="58" t="s">
        <v>376</v>
      </c>
      <c r="F138" s="66" t="s">
        <v>228</v>
      </c>
      <c r="G138" s="58" t="s">
        <v>41</v>
      </c>
      <c r="H138" s="70">
        <v>44004</v>
      </c>
      <c r="I138" s="17">
        <v>25000000</v>
      </c>
      <c r="J138" s="99" t="s">
        <v>75</v>
      </c>
      <c r="K138" s="67" t="s">
        <v>386</v>
      </c>
      <c r="L138" s="68" t="s">
        <v>138</v>
      </c>
      <c r="M138" s="68" t="s">
        <v>387</v>
      </c>
      <c r="N138" s="58" t="s">
        <v>29</v>
      </c>
      <c r="O138" s="58" t="s">
        <v>77</v>
      </c>
      <c r="P138" s="64"/>
    </row>
    <row r="139" spans="1:16" s="33" customFormat="1" ht="78.75" x14ac:dyDescent="0.2">
      <c r="A139" s="146">
        <f t="shared" si="2"/>
        <v>121</v>
      </c>
      <c r="B139" s="58" t="s">
        <v>112</v>
      </c>
      <c r="C139" s="58" t="s">
        <v>373</v>
      </c>
      <c r="D139" s="58">
        <v>7499090</v>
      </c>
      <c r="E139" s="58" t="s">
        <v>377</v>
      </c>
      <c r="F139" s="66" t="s">
        <v>228</v>
      </c>
      <c r="G139" s="58" t="s">
        <v>41</v>
      </c>
      <c r="H139" s="17">
        <v>11592</v>
      </c>
      <c r="I139" s="17">
        <v>25000000</v>
      </c>
      <c r="J139" s="99" t="s">
        <v>75</v>
      </c>
      <c r="K139" s="67" t="s">
        <v>386</v>
      </c>
      <c r="L139" s="68" t="s">
        <v>138</v>
      </c>
      <c r="M139" s="68" t="s">
        <v>387</v>
      </c>
      <c r="N139" s="58" t="s">
        <v>29</v>
      </c>
      <c r="O139" s="58" t="s">
        <v>77</v>
      </c>
      <c r="P139" s="99"/>
    </row>
    <row r="140" spans="1:16" s="33" customFormat="1" ht="78.75" x14ac:dyDescent="0.2">
      <c r="A140" s="146">
        <f t="shared" si="2"/>
        <v>122</v>
      </c>
      <c r="B140" s="58" t="s">
        <v>112</v>
      </c>
      <c r="C140" s="58" t="s">
        <v>373</v>
      </c>
      <c r="D140" s="58">
        <v>7499090</v>
      </c>
      <c r="E140" s="58" t="s">
        <v>378</v>
      </c>
      <c r="F140" s="66" t="s">
        <v>228</v>
      </c>
      <c r="G140" s="58" t="s">
        <v>41</v>
      </c>
      <c r="H140" s="17">
        <v>97116</v>
      </c>
      <c r="I140" s="17">
        <v>25000000</v>
      </c>
      <c r="J140" s="99" t="s">
        <v>75</v>
      </c>
      <c r="K140" s="67" t="s">
        <v>386</v>
      </c>
      <c r="L140" s="68" t="s">
        <v>138</v>
      </c>
      <c r="M140" s="68" t="s">
        <v>387</v>
      </c>
      <c r="N140" s="58" t="s">
        <v>29</v>
      </c>
      <c r="O140" s="58" t="s">
        <v>77</v>
      </c>
      <c r="P140" s="99"/>
    </row>
    <row r="141" spans="1:16" s="33" customFormat="1" ht="78.75" x14ac:dyDescent="0.2">
      <c r="A141" s="146">
        <f t="shared" si="2"/>
        <v>123</v>
      </c>
      <c r="B141" s="58" t="s">
        <v>112</v>
      </c>
      <c r="C141" s="58" t="s">
        <v>373</v>
      </c>
      <c r="D141" s="58">
        <v>7499090</v>
      </c>
      <c r="E141" s="58" t="s">
        <v>379</v>
      </c>
      <c r="F141" s="66" t="s">
        <v>228</v>
      </c>
      <c r="G141" s="58" t="s">
        <v>41</v>
      </c>
      <c r="H141" s="17">
        <v>40464</v>
      </c>
      <c r="I141" s="17">
        <v>25000000</v>
      </c>
      <c r="J141" s="99" t="s">
        <v>75</v>
      </c>
      <c r="K141" s="67" t="s">
        <v>386</v>
      </c>
      <c r="L141" s="68" t="s">
        <v>138</v>
      </c>
      <c r="M141" s="68" t="s">
        <v>387</v>
      </c>
      <c r="N141" s="58" t="s">
        <v>29</v>
      </c>
      <c r="O141" s="58" t="s">
        <v>77</v>
      </c>
      <c r="P141" s="99"/>
    </row>
    <row r="142" spans="1:16" s="33" customFormat="1" ht="78.75" x14ac:dyDescent="0.2">
      <c r="A142" s="146">
        <f t="shared" si="2"/>
        <v>124</v>
      </c>
      <c r="B142" s="58" t="s">
        <v>112</v>
      </c>
      <c r="C142" s="58" t="s">
        <v>373</v>
      </c>
      <c r="D142" s="58">
        <v>7499090</v>
      </c>
      <c r="E142" s="58" t="s">
        <v>380</v>
      </c>
      <c r="F142" s="66" t="s">
        <v>228</v>
      </c>
      <c r="G142" s="58" t="s">
        <v>41</v>
      </c>
      <c r="H142" s="17">
        <v>31152</v>
      </c>
      <c r="I142" s="17">
        <v>25000000</v>
      </c>
      <c r="J142" s="99" t="s">
        <v>75</v>
      </c>
      <c r="K142" s="67" t="s">
        <v>386</v>
      </c>
      <c r="L142" s="68" t="s">
        <v>138</v>
      </c>
      <c r="M142" s="68" t="s">
        <v>387</v>
      </c>
      <c r="N142" s="58" t="s">
        <v>29</v>
      </c>
      <c r="O142" s="58" t="s">
        <v>77</v>
      </c>
      <c r="P142" s="99"/>
    </row>
    <row r="143" spans="1:16" s="33" customFormat="1" ht="78.75" x14ac:dyDescent="0.2">
      <c r="A143" s="146">
        <f t="shared" si="2"/>
        <v>125</v>
      </c>
      <c r="B143" s="58" t="s">
        <v>112</v>
      </c>
      <c r="C143" s="58" t="s">
        <v>373</v>
      </c>
      <c r="D143" s="58">
        <v>7499090</v>
      </c>
      <c r="E143" s="58" t="s">
        <v>381</v>
      </c>
      <c r="F143" s="66" t="s">
        <v>228</v>
      </c>
      <c r="G143" s="58" t="s">
        <v>41</v>
      </c>
      <c r="H143" s="17">
        <v>53796</v>
      </c>
      <c r="I143" s="17">
        <v>25000000</v>
      </c>
      <c r="J143" s="99" t="s">
        <v>75</v>
      </c>
      <c r="K143" s="67" t="s">
        <v>386</v>
      </c>
      <c r="L143" s="68" t="s">
        <v>138</v>
      </c>
      <c r="M143" s="68" t="s">
        <v>387</v>
      </c>
      <c r="N143" s="58" t="s">
        <v>29</v>
      </c>
      <c r="O143" s="58" t="s">
        <v>77</v>
      </c>
      <c r="P143" s="99"/>
    </row>
    <row r="144" spans="1:16" s="33" customFormat="1" ht="78.75" x14ac:dyDescent="0.2">
      <c r="A144" s="146">
        <f t="shared" si="2"/>
        <v>126</v>
      </c>
      <c r="B144" s="58" t="s">
        <v>112</v>
      </c>
      <c r="C144" s="58" t="s">
        <v>373</v>
      </c>
      <c r="D144" s="58">
        <v>7499090</v>
      </c>
      <c r="E144" s="58" t="s">
        <v>382</v>
      </c>
      <c r="F144" s="66" t="s">
        <v>228</v>
      </c>
      <c r="G144" s="58" t="s">
        <v>41</v>
      </c>
      <c r="H144" s="17">
        <v>26868</v>
      </c>
      <c r="I144" s="17">
        <v>25000000</v>
      </c>
      <c r="J144" s="99" t="s">
        <v>75</v>
      </c>
      <c r="K144" s="67" t="s">
        <v>386</v>
      </c>
      <c r="L144" s="68" t="s">
        <v>138</v>
      </c>
      <c r="M144" s="68" t="s">
        <v>387</v>
      </c>
      <c r="N144" s="58" t="s">
        <v>29</v>
      </c>
      <c r="O144" s="58" t="s">
        <v>77</v>
      </c>
      <c r="P144" s="99"/>
    </row>
    <row r="145" spans="1:16" s="33" customFormat="1" ht="78.75" x14ac:dyDescent="0.2">
      <c r="A145" s="146">
        <f t="shared" si="2"/>
        <v>127</v>
      </c>
      <c r="B145" s="58" t="s">
        <v>112</v>
      </c>
      <c r="C145" s="58" t="s">
        <v>373</v>
      </c>
      <c r="D145" s="58">
        <v>7499090</v>
      </c>
      <c r="E145" s="58" t="s">
        <v>383</v>
      </c>
      <c r="F145" s="66" t="s">
        <v>228</v>
      </c>
      <c r="G145" s="58" t="s">
        <v>41</v>
      </c>
      <c r="H145" s="17">
        <v>24660</v>
      </c>
      <c r="I145" s="17">
        <v>25000000</v>
      </c>
      <c r="J145" s="99" t="s">
        <v>75</v>
      </c>
      <c r="K145" s="67" t="s">
        <v>386</v>
      </c>
      <c r="L145" s="68" t="s">
        <v>138</v>
      </c>
      <c r="M145" s="68" t="s">
        <v>387</v>
      </c>
      <c r="N145" s="58" t="s">
        <v>29</v>
      </c>
      <c r="O145" s="58" t="s">
        <v>77</v>
      </c>
      <c r="P145" s="99"/>
    </row>
    <row r="146" spans="1:16" s="33" customFormat="1" ht="78.75" x14ac:dyDescent="0.2">
      <c r="A146" s="146">
        <f t="shared" si="2"/>
        <v>128</v>
      </c>
      <c r="B146" s="58" t="s">
        <v>112</v>
      </c>
      <c r="C146" s="58" t="s">
        <v>373</v>
      </c>
      <c r="D146" s="58">
        <v>7499090</v>
      </c>
      <c r="E146" s="58" t="s">
        <v>384</v>
      </c>
      <c r="F146" s="66" t="s">
        <v>228</v>
      </c>
      <c r="G146" s="58" t="s">
        <v>41</v>
      </c>
      <c r="H146" s="17">
        <v>16356</v>
      </c>
      <c r="I146" s="17">
        <v>25000000</v>
      </c>
      <c r="J146" s="99" t="s">
        <v>75</v>
      </c>
      <c r="K146" s="67" t="s">
        <v>386</v>
      </c>
      <c r="L146" s="68" t="s">
        <v>138</v>
      </c>
      <c r="M146" s="68" t="s">
        <v>387</v>
      </c>
      <c r="N146" s="58" t="s">
        <v>29</v>
      </c>
      <c r="O146" s="58" t="s">
        <v>77</v>
      </c>
      <c r="P146" s="99"/>
    </row>
    <row r="147" spans="1:16" s="33" customFormat="1" ht="78.75" x14ac:dyDescent="0.2">
      <c r="A147" s="146">
        <f t="shared" si="2"/>
        <v>129</v>
      </c>
      <c r="B147" s="58" t="s">
        <v>112</v>
      </c>
      <c r="C147" s="58" t="s">
        <v>373</v>
      </c>
      <c r="D147" s="58">
        <v>7499090</v>
      </c>
      <c r="E147" s="58" t="s">
        <v>385</v>
      </c>
      <c r="F147" s="66" t="s">
        <v>228</v>
      </c>
      <c r="G147" s="58" t="s">
        <v>41</v>
      </c>
      <c r="H147" s="17">
        <v>5796</v>
      </c>
      <c r="I147" s="17">
        <v>25000000</v>
      </c>
      <c r="J147" s="99" t="s">
        <v>75</v>
      </c>
      <c r="K147" s="67" t="s">
        <v>386</v>
      </c>
      <c r="L147" s="68" t="s">
        <v>138</v>
      </c>
      <c r="M147" s="68" t="s">
        <v>387</v>
      </c>
      <c r="N147" s="58" t="s">
        <v>29</v>
      </c>
      <c r="O147" s="58" t="s">
        <v>77</v>
      </c>
      <c r="P147" s="99"/>
    </row>
    <row r="148" spans="1:16" ht="31.5" x14ac:dyDescent="0.2">
      <c r="A148" s="146">
        <f t="shared" si="2"/>
        <v>130</v>
      </c>
      <c r="B148" s="37" t="s">
        <v>346</v>
      </c>
      <c r="C148" s="58" t="s">
        <v>389</v>
      </c>
      <c r="D148" s="58">
        <v>7411000</v>
      </c>
      <c r="E148" s="58" t="s">
        <v>390</v>
      </c>
      <c r="F148" s="66" t="s">
        <v>228</v>
      </c>
      <c r="G148" s="58" t="s">
        <v>41</v>
      </c>
      <c r="H148" s="98" t="s">
        <v>74</v>
      </c>
      <c r="I148" s="17">
        <v>25701000</v>
      </c>
      <c r="J148" s="98" t="s">
        <v>42</v>
      </c>
      <c r="K148" s="67">
        <v>1800000</v>
      </c>
      <c r="L148" s="55" t="s">
        <v>391</v>
      </c>
      <c r="M148" s="55" t="s">
        <v>392</v>
      </c>
      <c r="N148" s="37" t="s">
        <v>393</v>
      </c>
      <c r="O148" s="37" t="s">
        <v>394</v>
      </c>
      <c r="P148" s="9"/>
    </row>
    <row r="149" spans="1:16" s="33" customFormat="1" ht="362.25" x14ac:dyDescent="0.2">
      <c r="A149" s="146">
        <f t="shared" si="2"/>
        <v>131</v>
      </c>
      <c r="B149" s="107" t="s">
        <v>129</v>
      </c>
      <c r="C149" s="107" t="s">
        <v>233</v>
      </c>
      <c r="D149" s="107">
        <v>6512109</v>
      </c>
      <c r="E149" s="107" t="s">
        <v>398</v>
      </c>
      <c r="F149" s="108">
        <v>744</v>
      </c>
      <c r="G149" s="108" t="s">
        <v>142</v>
      </c>
      <c r="H149" s="107" t="s">
        <v>133</v>
      </c>
      <c r="I149" s="109">
        <v>25604000</v>
      </c>
      <c r="J149" s="107" t="s">
        <v>399</v>
      </c>
      <c r="K149" s="110" t="s">
        <v>400</v>
      </c>
      <c r="L149" s="111">
        <v>42278</v>
      </c>
      <c r="M149" s="112">
        <v>42521</v>
      </c>
      <c r="N149" s="107" t="s">
        <v>98</v>
      </c>
      <c r="O149" s="108" t="s">
        <v>394</v>
      </c>
      <c r="P149" s="113"/>
    </row>
    <row r="150" spans="1:16" s="33" customFormat="1" ht="362.25" x14ac:dyDescent="0.2">
      <c r="A150" s="146">
        <f t="shared" si="2"/>
        <v>132</v>
      </c>
      <c r="B150" s="114" t="s">
        <v>129</v>
      </c>
      <c r="C150" s="114" t="s">
        <v>233</v>
      </c>
      <c r="D150" s="114">
        <v>6512109</v>
      </c>
      <c r="E150" s="114" t="s">
        <v>401</v>
      </c>
      <c r="F150" s="115">
        <v>744</v>
      </c>
      <c r="G150" s="115" t="s">
        <v>142</v>
      </c>
      <c r="H150" s="114" t="s">
        <v>133</v>
      </c>
      <c r="I150" s="116">
        <v>25604000</v>
      </c>
      <c r="J150" s="114" t="s">
        <v>399</v>
      </c>
      <c r="K150" s="117" t="s">
        <v>402</v>
      </c>
      <c r="L150" s="118">
        <v>42278</v>
      </c>
      <c r="M150" s="119">
        <v>42369</v>
      </c>
      <c r="N150" s="114" t="s">
        <v>98</v>
      </c>
      <c r="O150" s="115" t="s">
        <v>394</v>
      </c>
      <c r="P150" s="120"/>
    </row>
    <row r="151" spans="1:16" s="33" customFormat="1" ht="51" customHeight="1" x14ac:dyDescent="0.2">
      <c r="A151" s="146">
        <f t="shared" si="2"/>
        <v>133</v>
      </c>
      <c r="B151" s="100" t="s">
        <v>103</v>
      </c>
      <c r="C151" s="100" t="s">
        <v>104</v>
      </c>
      <c r="D151" s="100">
        <v>7220034</v>
      </c>
      <c r="E151" s="100" t="s">
        <v>111</v>
      </c>
      <c r="F151" s="100">
        <v>539</v>
      </c>
      <c r="G151" s="100" t="s">
        <v>64</v>
      </c>
      <c r="H151" s="100" t="s">
        <v>403</v>
      </c>
      <c r="I151" s="17">
        <v>25701000</v>
      </c>
      <c r="J151" s="100" t="s">
        <v>42</v>
      </c>
      <c r="K151" s="18" t="s">
        <v>237</v>
      </c>
      <c r="L151" s="30">
        <v>42278</v>
      </c>
      <c r="M151" s="100" t="s">
        <v>404</v>
      </c>
      <c r="N151" s="100" t="s">
        <v>85</v>
      </c>
      <c r="O151" s="100" t="s">
        <v>38</v>
      </c>
      <c r="P151" s="64"/>
    </row>
    <row r="152" spans="1:16" ht="39" customHeight="1" x14ac:dyDescent="0.2">
      <c r="A152" s="146">
        <f t="shared" si="2"/>
        <v>134</v>
      </c>
      <c r="B152" s="121" t="s">
        <v>70</v>
      </c>
      <c r="C152" s="121" t="s">
        <v>417</v>
      </c>
      <c r="D152" s="121">
        <v>7010032</v>
      </c>
      <c r="E152" s="121" t="s">
        <v>418</v>
      </c>
      <c r="F152" s="121">
        <v>55</v>
      </c>
      <c r="G152" s="121" t="s">
        <v>241</v>
      </c>
      <c r="H152" s="121" t="s">
        <v>419</v>
      </c>
      <c r="I152" s="122">
        <v>25612434</v>
      </c>
      <c r="J152" s="121" t="s">
        <v>420</v>
      </c>
      <c r="K152" s="123">
        <v>6210000</v>
      </c>
      <c r="L152" s="124">
        <v>42309</v>
      </c>
      <c r="M152" s="121" t="s">
        <v>368</v>
      </c>
      <c r="N152" s="121" t="s">
        <v>85</v>
      </c>
      <c r="O152" s="121" t="s">
        <v>77</v>
      </c>
      <c r="P152" s="125"/>
    </row>
    <row r="153" spans="1:16" ht="156" customHeight="1" x14ac:dyDescent="0.2">
      <c r="A153" s="146">
        <f t="shared" si="2"/>
        <v>135</v>
      </c>
      <c r="B153" s="121" t="s">
        <v>90</v>
      </c>
      <c r="C153" s="121" t="s">
        <v>421</v>
      </c>
      <c r="D153" s="121">
        <v>7250030</v>
      </c>
      <c r="E153" s="121" t="s">
        <v>422</v>
      </c>
      <c r="F153" s="121">
        <v>839</v>
      </c>
      <c r="G153" s="121" t="s">
        <v>93</v>
      </c>
      <c r="H153" s="121">
        <v>5</v>
      </c>
      <c r="I153" s="122">
        <v>25701000</v>
      </c>
      <c r="J153" s="121" t="s">
        <v>42</v>
      </c>
      <c r="K153" s="123" t="s">
        <v>218</v>
      </c>
      <c r="L153" s="124">
        <v>42309</v>
      </c>
      <c r="M153" s="124">
        <v>42705</v>
      </c>
      <c r="N153" s="121" t="s">
        <v>85</v>
      </c>
      <c r="O153" s="121" t="s">
        <v>38</v>
      </c>
      <c r="P153" s="125"/>
    </row>
    <row r="154" spans="1:16" ht="62.25" customHeight="1" x14ac:dyDescent="0.2">
      <c r="A154" s="146">
        <f t="shared" si="2"/>
        <v>136</v>
      </c>
      <c r="B154" s="121" t="s">
        <v>70</v>
      </c>
      <c r="C154" s="121" t="s">
        <v>239</v>
      </c>
      <c r="D154" s="121">
        <v>7010020</v>
      </c>
      <c r="E154" s="121" t="s">
        <v>423</v>
      </c>
      <c r="F154" s="121">
        <v>55</v>
      </c>
      <c r="G154" s="121" t="s">
        <v>241</v>
      </c>
      <c r="H154" s="121" t="s">
        <v>424</v>
      </c>
      <c r="I154" s="122">
        <v>25701000</v>
      </c>
      <c r="J154" s="121" t="s">
        <v>42</v>
      </c>
      <c r="K154" s="123" t="s">
        <v>425</v>
      </c>
      <c r="L154" s="124">
        <v>42309</v>
      </c>
      <c r="M154" s="121" t="s">
        <v>244</v>
      </c>
      <c r="N154" s="121" t="s">
        <v>85</v>
      </c>
      <c r="O154" s="121" t="s">
        <v>77</v>
      </c>
      <c r="P154" s="125"/>
    </row>
    <row r="155" spans="1:16" ht="132" customHeight="1" x14ac:dyDescent="0.2">
      <c r="A155" s="146">
        <f t="shared" si="2"/>
        <v>137</v>
      </c>
      <c r="B155" s="131" t="s">
        <v>70</v>
      </c>
      <c r="C155" s="131" t="s">
        <v>62</v>
      </c>
      <c r="D155" s="131">
        <v>7241000</v>
      </c>
      <c r="E155" s="131" t="s">
        <v>432</v>
      </c>
      <c r="F155" s="131">
        <v>796</v>
      </c>
      <c r="G155" s="131" t="s">
        <v>41</v>
      </c>
      <c r="H155" s="131">
        <v>1</v>
      </c>
      <c r="I155" s="17">
        <v>25701000</v>
      </c>
      <c r="J155" s="131" t="s">
        <v>42</v>
      </c>
      <c r="K155" s="18">
        <v>3200000</v>
      </c>
      <c r="L155" s="30">
        <v>42309</v>
      </c>
      <c r="M155" s="30">
        <v>42430</v>
      </c>
      <c r="N155" s="131" t="s">
        <v>427</v>
      </c>
      <c r="O155" s="131" t="s">
        <v>77</v>
      </c>
      <c r="P155" s="9"/>
    </row>
    <row r="156" spans="1:16" ht="36.75" customHeight="1" x14ac:dyDescent="0.2">
      <c r="A156" s="146">
        <f t="shared" si="2"/>
        <v>138</v>
      </c>
      <c r="B156" s="131" t="s">
        <v>70</v>
      </c>
      <c r="C156" s="131" t="s">
        <v>344</v>
      </c>
      <c r="D156" s="131">
        <v>5190090</v>
      </c>
      <c r="E156" s="131" t="s">
        <v>428</v>
      </c>
      <c r="F156" s="131">
        <v>796</v>
      </c>
      <c r="G156" s="131" t="s">
        <v>41</v>
      </c>
      <c r="H156" s="131">
        <v>125</v>
      </c>
      <c r="I156" s="17">
        <v>25701000</v>
      </c>
      <c r="J156" s="131" t="s">
        <v>42</v>
      </c>
      <c r="K156" s="18">
        <v>660000</v>
      </c>
      <c r="L156" s="30">
        <v>42309</v>
      </c>
      <c r="M156" s="30">
        <v>42339</v>
      </c>
      <c r="N156" s="131" t="s">
        <v>429</v>
      </c>
      <c r="O156" s="131" t="s">
        <v>38</v>
      </c>
      <c r="P156" s="9"/>
    </row>
    <row r="157" spans="1:16" ht="72" customHeight="1" x14ac:dyDescent="0.2">
      <c r="A157" s="146">
        <f t="shared" si="2"/>
        <v>139</v>
      </c>
      <c r="B157" s="132" t="s">
        <v>164</v>
      </c>
      <c r="C157" s="132" t="s">
        <v>261</v>
      </c>
      <c r="D157" s="132">
        <v>4540020</v>
      </c>
      <c r="E157" s="132" t="s">
        <v>433</v>
      </c>
      <c r="F157" s="132">
        <v>55</v>
      </c>
      <c r="G157" s="132" t="s">
        <v>241</v>
      </c>
      <c r="H157" s="132" t="s">
        <v>74</v>
      </c>
      <c r="I157" s="17">
        <v>25701000</v>
      </c>
      <c r="J157" s="132" t="s">
        <v>42</v>
      </c>
      <c r="K157" s="18">
        <v>4733520.2699999996</v>
      </c>
      <c r="L157" s="30">
        <v>42309</v>
      </c>
      <c r="M157" s="30" t="s">
        <v>434</v>
      </c>
      <c r="N157" s="132" t="s">
        <v>429</v>
      </c>
      <c r="O157" s="132" t="s">
        <v>77</v>
      </c>
      <c r="P157" s="9"/>
    </row>
    <row r="158" spans="1:16" ht="47.25" x14ac:dyDescent="0.2">
      <c r="A158" s="146">
        <f t="shared" si="2"/>
        <v>140</v>
      </c>
      <c r="B158" s="134" t="s">
        <v>437</v>
      </c>
      <c r="C158" s="134" t="s">
        <v>438</v>
      </c>
      <c r="D158" s="134">
        <v>5190090</v>
      </c>
      <c r="E158" s="134" t="s">
        <v>439</v>
      </c>
      <c r="F158" s="134">
        <v>796</v>
      </c>
      <c r="G158" s="134" t="s">
        <v>334</v>
      </c>
      <c r="H158" s="134" t="s">
        <v>30</v>
      </c>
      <c r="I158" s="135">
        <v>25701000</v>
      </c>
      <c r="J158" s="134" t="s">
        <v>440</v>
      </c>
      <c r="K158" s="136">
        <v>62305180</v>
      </c>
      <c r="L158" s="137" t="s">
        <v>441</v>
      </c>
      <c r="M158" s="137" t="s">
        <v>35</v>
      </c>
      <c r="N158" s="134" t="s">
        <v>442</v>
      </c>
      <c r="O158" s="134" t="s">
        <v>77</v>
      </c>
      <c r="P158" s="138"/>
    </row>
    <row r="159" spans="1:16" ht="82.5" customHeight="1" x14ac:dyDescent="0.2">
      <c r="A159" s="146">
        <f t="shared" si="2"/>
        <v>141</v>
      </c>
      <c r="B159" s="134" t="s">
        <v>129</v>
      </c>
      <c r="C159" s="134" t="s">
        <v>443</v>
      </c>
      <c r="D159" s="134" t="s">
        <v>444</v>
      </c>
      <c r="E159" s="134" t="s">
        <v>445</v>
      </c>
      <c r="F159" s="139">
        <v>383</v>
      </c>
      <c r="G159" s="134" t="s">
        <v>132</v>
      </c>
      <c r="H159" s="134" t="s">
        <v>133</v>
      </c>
      <c r="I159" s="135">
        <v>25000000</v>
      </c>
      <c r="J159" s="134" t="s">
        <v>75</v>
      </c>
      <c r="K159" s="139" t="s">
        <v>134</v>
      </c>
      <c r="L159" s="140" t="s">
        <v>446</v>
      </c>
      <c r="M159" s="134" t="s">
        <v>447</v>
      </c>
      <c r="N159" s="134" t="s">
        <v>98</v>
      </c>
      <c r="O159" s="139" t="s">
        <v>77</v>
      </c>
      <c r="P159" s="138"/>
    </row>
    <row r="160" spans="1:16" ht="220.5" x14ac:dyDescent="0.2">
      <c r="A160" s="134">
        <f t="shared" ref="A160:A202" si="3">A159+1</f>
        <v>142</v>
      </c>
      <c r="B160" s="141" t="s">
        <v>112</v>
      </c>
      <c r="C160" s="141" t="s">
        <v>236</v>
      </c>
      <c r="D160" s="141">
        <v>6412000</v>
      </c>
      <c r="E160" s="141" t="s">
        <v>448</v>
      </c>
      <c r="F160" s="142" t="s">
        <v>228</v>
      </c>
      <c r="G160" s="141" t="s">
        <v>41</v>
      </c>
      <c r="H160" s="143" t="s">
        <v>449</v>
      </c>
      <c r="I160" s="135">
        <v>25000000</v>
      </c>
      <c r="J160" s="134" t="s">
        <v>75</v>
      </c>
      <c r="K160" s="144" t="s">
        <v>254</v>
      </c>
      <c r="L160" s="145" t="s">
        <v>446</v>
      </c>
      <c r="M160" s="145" t="s">
        <v>450</v>
      </c>
      <c r="N160" s="141" t="s">
        <v>29</v>
      </c>
      <c r="O160" s="141" t="s">
        <v>77</v>
      </c>
      <c r="P160" s="138"/>
    </row>
    <row r="161" spans="1:16" ht="220.5" x14ac:dyDescent="0.2">
      <c r="A161" s="134">
        <f t="shared" si="3"/>
        <v>143</v>
      </c>
      <c r="B161" s="141" t="s">
        <v>112</v>
      </c>
      <c r="C161" s="141" t="s">
        <v>236</v>
      </c>
      <c r="D161" s="141">
        <v>6412000</v>
      </c>
      <c r="E161" s="141" t="s">
        <v>451</v>
      </c>
      <c r="F161" s="142" t="s">
        <v>228</v>
      </c>
      <c r="G161" s="141" t="s">
        <v>41</v>
      </c>
      <c r="H161" s="143" t="s">
        <v>452</v>
      </c>
      <c r="I161" s="135">
        <v>25000000</v>
      </c>
      <c r="J161" s="134" t="s">
        <v>75</v>
      </c>
      <c r="K161" s="144" t="s">
        <v>254</v>
      </c>
      <c r="L161" s="145" t="s">
        <v>446</v>
      </c>
      <c r="M161" s="145" t="s">
        <v>450</v>
      </c>
      <c r="N161" s="141" t="s">
        <v>29</v>
      </c>
      <c r="O161" s="141" t="s">
        <v>77</v>
      </c>
      <c r="P161" s="138"/>
    </row>
    <row r="162" spans="1:16" ht="220.5" x14ac:dyDescent="0.2">
      <c r="A162" s="134">
        <f t="shared" si="3"/>
        <v>144</v>
      </c>
      <c r="B162" s="141" t="s">
        <v>112</v>
      </c>
      <c r="C162" s="141" t="s">
        <v>236</v>
      </c>
      <c r="D162" s="141">
        <v>6412000</v>
      </c>
      <c r="E162" s="141" t="s">
        <v>453</v>
      </c>
      <c r="F162" s="142" t="s">
        <v>228</v>
      </c>
      <c r="G162" s="141" t="s">
        <v>41</v>
      </c>
      <c r="H162" s="143" t="s">
        <v>454</v>
      </c>
      <c r="I162" s="135">
        <v>25000000</v>
      </c>
      <c r="J162" s="134" t="s">
        <v>75</v>
      </c>
      <c r="K162" s="144" t="s">
        <v>455</v>
      </c>
      <c r="L162" s="145" t="s">
        <v>446</v>
      </c>
      <c r="M162" s="145" t="s">
        <v>450</v>
      </c>
      <c r="N162" s="141" t="s">
        <v>29</v>
      </c>
      <c r="O162" s="141" t="s">
        <v>77</v>
      </c>
      <c r="P162" s="138"/>
    </row>
    <row r="163" spans="1:16" ht="220.5" x14ac:dyDescent="0.2">
      <c r="A163" s="134">
        <f t="shared" si="3"/>
        <v>145</v>
      </c>
      <c r="B163" s="141" t="s">
        <v>112</v>
      </c>
      <c r="C163" s="141" t="s">
        <v>236</v>
      </c>
      <c r="D163" s="141">
        <v>6412000</v>
      </c>
      <c r="E163" s="141" t="s">
        <v>456</v>
      </c>
      <c r="F163" s="142" t="s">
        <v>228</v>
      </c>
      <c r="G163" s="141" t="s">
        <v>41</v>
      </c>
      <c r="H163" s="143" t="s">
        <v>457</v>
      </c>
      <c r="I163" s="135">
        <v>25000000</v>
      </c>
      <c r="J163" s="134" t="s">
        <v>75</v>
      </c>
      <c r="K163" s="144" t="s">
        <v>254</v>
      </c>
      <c r="L163" s="145" t="s">
        <v>446</v>
      </c>
      <c r="M163" s="145" t="s">
        <v>450</v>
      </c>
      <c r="N163" s="141" t="s">
        <v>29</v>
      </c>
      <c r="O163" s="141" t="s">
        <v>77</v>
      </c>
      <c r="P163" s="138"/>
    </row>
    <row r="164" spans="1:16" ht="220.5" x14ac:dyDescent="0.2">
      <c r="A164" s="134">
        <f t="shared" si="3"/>
        <v>146</v>
      </c>
      <c r="B164" s="141" t="s">
        <v>112</v>
      </c>
      <c r="C164" s="141" t="s">
        <v>236</v>
      </c>
      <c r="D164" s="141">
        <v>6412000</v>
      </c>
      <c r="E164" s="141" t="s">
        <v>458</v>
      </c>
      <c r="F164" s="142" t="s">
        <v>228</v>
      </c>
      <c r="G164" s="141" t="s">
        <v>41</v>
      </c>
      <c r="H164" s="143" t="s">
        <v>459</v>
      </c>
      <c r="I164" s="135">
        <v>25000000</v>
      </c>
      <c r="J164" s="134" t="s">
        <v>75</v>
      </c>
      <c r="K164" s="144" t="s">
        <v>254</v>
      </c>
      <c r="L164" s="145" t="s">
        <v>446</v>
      </c>
      <c r="M164" s="145" t="s">
        <v>450</v>
      </c>
      <c r="N164" s="141" t="s">
        <v>29</v>
      </c>
      <c r="O164" s="141" t="s">
        <v>77</v>
      </c>
      <c r="P164" s="138"/>
    </row>
    <row r="165" spans="1:16" ht="346.5" x14ac:dyDescent="0.2">
      <c r="A165" s="134">
        <f t="shared" si="3"/>
        <v>147</v>
      </c>
      <c r="B165" s="141" t="s">
        <v>112</v>
      </c>
      <c r="C165" s="141" t="s">
        <v>236</v>
      </c>
      <c r="D165" s="141">
        <v>6412000</v>
      </c>
      <c r="E165" s="141" t="s">
        <v>460</v>
      </c>
      <c r="F165" s="142" t="s">
        <v>228</v>
      </c>
      <c r="G165" s="141" t="s">
        <v>41</v>
      </c>
      <c r="H165" s="143" t="s">
        <v>461</v>
      </c>
      <c r="I165" s="135">
        <v>25000000</v>
      </c>
      <c r="J165" s="134" t="s">
        <v>75</v>
      </c>
      <c r="K165" s="144" t="s">
        <v>462</v>
      </c>
      <c r="L165" s="145" t="s">
        <v>446</v>
      </c>
      <c r="M165" s="145" t="s">
        <v>450</v>
      </c>
      <c r="N165" s="141" t="s">
        <v>29</v>
      </c>
      <c r="O165" s="141" t="s">
        <v>77</v>
      </c>
      <c r="P165" s="138"/>
    </row>
    <row r="166" spans="1:16" ht="346.5" x14ac:dyDescent="0.2">
      <c r="A166" s="134">
        <f t="shared" si="3"/>
        <v>148</v>
      </c>
      <c r="B166" s="141" t="s">
        <v>112</v>
      </c>
      <c r="C166" s="141" t="s">
        <v>236</v>
      </c>
      <c r="D166" s="141">
        <v>6412000</v>
      </c>
      <c r="E166" s="141" t="s">
        <v>463</v>
      </c>
      <c r="F166" s="142" t="s">
        <v>228</v>
      </c>
      <c r="G166" s="141" t="s">
        <v>41</v>
      </c>
      <c r="H166" s="143" t="s">
        <v>464</v>
      </c>
      <c r="I166" s="135">
        <v>25000000</v>
      </c>
      <c r="J166" s="134" t="s">
        <v>75</v>
      </c>
      <c r="K166" s="144" t="s">
        <v>465</v>
      </c>
      <c r="L166" s="145" t="s">
        <v>446</v>
      </c>
      <c r="M166" s="145" t="s">
        <v>450</v>
      </c>
      <c r="N166" s="141" t="s">
        <v>29</v>
      </c>
      <c r="O166" s="141" t="s">
        <v>77</v>
      </c>
      <c r="P166" s="138"/>
    </row>
    <row r="167" spans="1:16" ht="346.5" x14ac:dyDescent="0.2">
      <c r="A167" s="134">
        <f t="shared" si="3"/>
        <v>149</v>
      </c>
      <c r="B167" s="141" t="s">
        <v>112</v>
      </c>
      <c r="C167" s="141" t="s">
        <v>236</v>
      </c>
      <c r="D167" s="141">
        <v>6412000</v>
      </c>
      <c r="E167" s="141" t="s">
        <v>466</v>
      </c>
      <c r="F167" s="142" t="s">
        <v>228</v>
      </c>
      <c r="G167" s="141" t="s">
        <v>41</v>
      </c>
      <c r="H167" s="143" t="s">
        <v>467</v>
      </c>
      <c r="I167" s="135">
        <v>25000000</v>
      </c>
      <c r="J167" s="134" t="s">
        <v>75</v>
      </c>
      <c r="K167" s="144" t="s">
        <v>465</v>
      </c>
      <c r="L167" s="145" t="s">
        <v>446</v>
      </c>
      <c r="M167" s="145" t="s">
        <v>450</v>
      </c>
      <c r="N167" s="141" t="s">
        <v>29</v>
      </c>
      <c r="O167" s="141" t="s">
        <v>77</v>
      </c>
      <c r="P167" s="138"/>
    </row>
    <row r="168" spans="1:16" ht="346.5" x14ac:dyDescent="0.2">
      <c r="A168" s="134">
        <f t="shared" si="3"/>
        <v>150</v>
      </c>
      <c r="B168" s="141" t="s">
        <v>112</v>
      </c>
      <c r="C168" s="141" t="s">
        <v>236</v>
      </c>
      <c r="D168" s="141">
        <v>6412000</v>
      </c>
      <c r="E168" s="141" t="s">
        <v>468</v>
      </c>
      <c r="F168" s="142" t="s">
        <v>228</v>
      </c>
      <c r="G168" s="141" t="s">
        <v>41</v>
      </c>
      <c r="H168" s="143" t="s">
        <v>469</v>
      </c>
      <c r="I168" s="135">
        <v>25000000</v>
      </c>
      <c r="J168" s="134" t="s">
        <v>75</v>
      </c>
      <c r="K168" s="144" t="s">
        <v>465</v>
      </c>
      <c r="L168" s="145" t="s">
        <v>446</v>
      </c>
      <c r="M168" s="145" t="s">
        <v>450</v>
      </c>
      <c r="N168" s="141" t="s">
        <v>29</v>
      </c>
      <c r="O168" s="141" t="s">
        <v>77</v>
      </c>
      <c r="P168" s="138"/>
    </row>
    <row r="169" spans="1:16" ht="346.5" x14ac:dyDescent="0.2">
      <c r="A169" s="134">
        <f t="shared" si="3"/>
        <v>151</v>
      </c>
      <c r="B169" s="141" t="s">
        <v>112</v>
      </c>
      <c r="C169" s="141" t="s">
        <v>236</v>
      </c>
      <c r="D169" s="141">
        <v>6412000</v>
      </c>
      <c r="E169" s="141" t="s">
        <v>470</v>
      </c>
      <c r="F169" s="142" t="s">
        <v>228</v>
      </c>
      <c r="G169" s="141" t="s">
        <v>41</v>
      </c>
      <c r="H169" s="143" t="s">
        <v>471</v>
      </c>
      <c r="I169" s="135">
        <v>25000000</v>
      </c>
      <c r="J169" s="134" t="s">
        <v>75</v>
      </c>
      <c r="K169" s="144" t="s">
        <v>465</v>
      </c>
      <c r="L169" s="145" t="s">
        <v>446</v>
      </c>
      <c r="M169" s="145" t="s">
        <v>450</v>
      </c>
      <c r="N169" s="141" t="s">
        <v>29</v>
      </c>
      <c r="O169" s="141" t="s">
        <v>77</v>
      </c>
      <c r="P169" s="138"/>
    </row>
    <row r="170" spans="1:16" ht="220.5" x14ac:dyDescent="0.2">
      <c r="A170" s="134">
        <f t="shared" si="3"/>
        <v>152</v>
      </c>
      <c r="B170" s="141" t="s">
        <v>112</v>
      </c>
      <c r="C170" s="141" t="s">
        <v>236</v>
      </c>
      <c r="D170" s="141">
        <v>6412000</v>
      </c>
      <c r="E170" s="141" t="s">
        <v>472</v>
      </c>
      <c r="F170" s="142" t="s">
        <v>228</v>
      </c>
      <c r="G170" s="141" t="s">
        <v>41</v>
      </c>
      <c r="H170" s="143" t="s">
        <v>473</v>
      </c>
      <c r="I170" s="135">
        <v>25000000</v>
      </c>
      <c r="J170" s="134" t="s">
        <v>75</v>
      </c>
      <c r="K170" s="144" t="s">
        <v>474</v>
      </c>
      <c r="L170" s="145" t="s">
        <v>446</v>
      </c>
      <c r="M170" s="145" t="s">
        <v>450</v>
      </c>
      <c r="N170" s="141" t="s">
        <v>29</v>
      </c>
      <c r="O170" s="141" t="s">
        <v>77</v>
      </c>
      <c r="P170" s="138"/>
    </row>
    <row r="171" spans="1:16" ht="220.5" x14ac:dyDescent="0.2">
      <c r="A171" s="134">
        <f t="shared" si="3"/>
        <v>153</v>
      </c>
      <c r="B171" s="141" t="s">
        <v>112</v>
      </c>
      <c r="C171" s="141" t="s">
        <v>236</v>
      </c>
      <c r="D171" s="141">
        <v>6412000</v>
      </c>
      <c r="E171" s="141" t="s">
        <v>475</v>
      </c>
      <c r="F171" s="142" t="s">
        <v>228</v>
      </c>
      <c r="G171" s="141" t="s">
        <v>41</v>
      </c>
      <c r="H171" s="143" t="s">
        <v>476</v>
      </c>
      <c r="I171" s="135">
        <v>25000000</v>
      </c>
      <c r="J171" s="134" t="s">
        <v>75</v>
      </c>
      <c r="K171" s="144" t="s">
        <v>477</v>
      </c>
      <c r="L171" s="145" t="s">
        <v>446</v>
      </c>
      <c r="M171" s="145" t="s">
        <v>450</v>
      </c>
      <c r="N171" s="141" t="s">
        <v>29</v>
      </c>
      <c r="O171" s="141" t="s">
        <v>77</v>
      </c>
      <c r="P171" s="138"/>
    </row>
    <row r="172" spans="1:16" ht="220.5" x14ac:dyDescent="0.2">
      <c r="A172" s="134">
        <f t="shared" si="3"/>
        <v>154</v>
      </c>
      <c r="B172" s="141" t="s">
        <v>112</v>
      </c>
      <c r="C172" s="141" t="s">
        <v>236</v>
      </c>
      <c r="D172" s="141">
        <v>6412000</v>
      </c>
      <c r="E172" s="141" t="s">
        <v>478</v>
      </c>
      <c r="F172" s="142" t="s">
        <v>228</v>
      </c>
      <c r="G172" s="141" t="s">
        <v>41</v>
      </c>
      <c r="H172" s="143" t="s">
        <v>479</v>
      </c>
      <c r="I172" s="135">
        <v>25000000</v>
      </c>
      <c r="J172" s="134" t="s">
        <v>75</v>
      </c>
      <c r="K172" s="144" t="s">
        <v>477</v>
      </c>
      <c r="L172" s="145" t="s">
        <v>446</v>
      </c>
      <c r="M172" s="145" t="s">
        <v>450</v>
      </c>
      <c r="N172" s="141" t="s">
        <v>29</v>
      </c>
      <c r="O172" s="141" t="s">
        <v>77</v>
      </c>
      <c r="P172" s="138"/>
    </row>
    <row r="173" spans="1:16" ht="220.5" x14ac:dyDescent="0.2">
      <c r="A173" s="134">
        <f t="shared" si="3"/>
        <v>155</v>
      </c>
      <c r="B173" s="141" t="s">
        <v>112</v>
      </c>
      <c r="C173" s="141" t="s">
        <v>236</v>
      </c>
      <c r="D173" s="141">
        <v>6412000</v>
      </c>
      <c r="E173" s="141" t="s">
        <v>480</v>
      </c>
      <c r="F173" s="142" t="s">
        <v>228</v>
      </c>
      <c r="G173" s="141" t="s">
        <v>41</v>
      </c>
      <c r="H173" s="143" t="s">
        <v>481</v>
      </c>
      <c r="I173" s="135">
        <v>25000000</v>
      </c>
      <c r="J173" s="134" t="s">
        <v>75</v>
      </c>
      <c r="K173" s="144" t="s">
        <v>477</v>
      </c>
      <c r="L173" s="145" t="s">
        <v>446</v>
      </c>
      <c r="M173" s="145" t="s">
        <v>450</v>
      </c>
      <c r="N173" s="141" t="s">
        <v>29</v>
      </c>
      <c r="O173" s="141" t="s">
        <v>77</v>
      </c>
      <c r="P173" s="138"/>
    </row>
    <row r="174" spans="1:16" ht="220.5" x14ac:dyDescent="0.2">
      <c r="A174" s="134">
        <f t="shared" si="3"/>
        <v>156</v>
      </c>
      <c r="B174" s="141" t="s">
        <v>112</v>
      </c>
      <c r="C174" s="141" t="s">
        <v>236</v>
      </c>
      <c r="D174" s="141">
        <v>6412000</v>
      </c>
      <c r="E174" s="141" t="s">
        <v>482</v>
      </c>
      <c r="F174" s="142" t="s">
        <v>228</v>
      </c>
      <c r="G174" s="141" t="s">
        <v>41</v>
      </c>
      <c r="H174" s="143" t="s">
        <v>483</v>
      </c>
      <c r="I174" s="135">
        <v>25000000</v>
      </c>
      <c r="J174" s="134" t="s">
        <v>75</v>
      </c>
      <c r="K174" s="144" t="s">
        <v>477</v>
      </c>
      <c r="L174" s="145" t="s">
        <v>446</v>
      </c>
      <c r="M174" s="145" t="s">
        <v>450</v>
      </c>
      <c r="N174" s="141" t="s">
        <v>29</v>
      </c>
      <c r="O174" s="141" t="s">
        <v>77</v>
      </c>
      <c r="P174" s="138"/>
    </row>
    <row r="175" spans="1:16" ht="31.5" x14ac:dyDescent="0.2">
      <c r="A175" s="133">
        <f t="shared" si="3"/>
        <v>157</v>
      </c>
      <c r="B175" s="133" t="s">
        <v>70</v>
      </c>
      <c r="C175" s="133" t="s">
        <v>545</v>
      </c>
      <c r="D175" s="151">
        <v>9010020</v>
      </c>
      <c r="E175" s="133" t="s">
        <v>526</v>
      </c>
      <c r="F175" s="133">
        <v>113</v>
      </c>
      <c r="G175" s="133" t="s">
        <v>486</v>
      </c>
      <c r="H175" s="133">
        <v>18</v>
      </c>
      <c r="I175" s="133">
        <v>25634000</v>
      </c>
      <c r="J175" s="133" t="s">
        <v>487</v>
      </c>
      <c r="K175" s="133">
        <v>10044</v>
      </c>
      <c r="L175" s="19">
        <v>42339</v>
      </c>
      <c r="M175" s="19">
        <v>42705</v>
      </c>
      <c r="N175" s="133" t="s">
        <v>29</v>
      </c>
      <c r="O175" s="133" t="s">
        <v>38</v>
      </c>
      <c r="P175" s="9"/>
    </row>
    <row r="176" spans="1:16" ht="31.5" x14ac:dyDescent="0.2">
      <c r="A176" s="133">
        <f t="shared" si="3"/>
        <v>158</v>
      </c>
      <c r="B176" s="133" t="s">
        <v>70</v>
      </c>
      <c r="C176" s="164" t="s">
        <v>545</v>
      </c>
      <c r="D176" s="151">
        <v>9010020</v>
      </c>
      <c r="E176" s="133" t="s">
        <v>527</v>
      </c>
      <c r="F176" s="133">
        <v>113</v>
      </c>
      <c r="G176" s="133" t="s">
        <v>486</v>
      </c>
      <c r="H176" s="133">
        <v>12</v>
      </c>
      <c r="I176" s="133">
        <v>25636000</v>
      </c>
      <c r="J176" s="133" t="s">
        <v>488</v>
      </c>
      <c r="K176" s="133">
        <v>6828</v>
      </c>
      <c r="L176" s="19">
        <v>42339</v>
      </c>
      <c r="M176" s="19">
        <v>42705</v>
      </c>
      <c r="N176" s="133" t="s">
        <v>29</v>
      </c>
      <c r="O176" s="133" t="s">
        <v>38</v>
      </c>
      <c r="P176" s="9"/>
    </row>
    <row r="177" spans="1:16" ht="31.5" x14ac:dyDescent="0.2">
      <c r="A177" s="133">
        <f t="shared" si="3"/>
        <v>159</v>
      </c>
      <c r="B177" s="133" t="s">
        <v>70</v>
      </c>
      <c r="C177" s="164" t="s">
        <v>545</v>
      </c>
      <c r="D177" s="151">
        <v>9010020</v>
      </c>
      <c r="E177" s="133" t="s">
        <v>528</v>
      </c>
      <c r="F177" s="133">
        <v>113</v>
      </c>
      <c r="G177" s="133" t="s">
        <v>486</v>
      </c>
      <c r="H177" s="133">
        <v>12</v>
      </c>
      <c r="I177" s="133">
        <v>25631000</v>
      </c>
      <c r="J177" s="133" t="s">
        <v>489</v>
      </c>
      <c r="K177" s="133">
        <v>4344</v>
      </c>
      <c r="L177" s="19">
        <v>42339</v>
      </c>
      <c r="M177" s="19">
        <v>42705</v>
      </c>
      <c r="N177" s="133" t="s">
        <v>29</v>
      </c>
      <c r="O177" s="133" t="s">
        <v>38</v>
      </c>
      <c r="P177" s="9"/>
    </row>
    <row r="178" spans="1:16" ht="31.5" x14ac:dyDescent="0.2">
      <c r="A178" s="133">
        <f t="shared" si="3"/>
        <v>160</v>
      </c>
      <c r="B178" s="133" t="s">
        <v>70</v>
      </c>
      <c r="C178" s="164" t="s">
        <v>545</v>
      </c>
      <c r="D178" s="151">
        <v>9010020</v>
      </c>
      <c r="E178" s="133" t="s">
        <v>529</v>
      </c>
      <c r="F178" s="133">
        <v>113</v>
      </c>
      <c r="G178" s="133" t="s">
        <v>486</v>
      </c>
      <c r="H178" s="133">
        <v>12</v>
      </c>
      <c r="I178" s="133">
        <v>25609000</v>
      </c>
      <c r="J178" s="133" t="s">
        <v>490</v>
      </c>
      <c r="K178" s="133">
        <v>4344</v>
      </c>
      <c r="L178" s="19">
        <v>42339</v>
      </c>
      <c r="M178" s="19">
        <v>42705</v>
      </c>
      <c r="N178" s="133" t="s">
        <v>29</v>
      </c>
      <c r="O178" s="133" t="s">
        <v>38</v>
      </c>
      <c r="P178" s="9"/>
    </row>
    <row r="179" spans="1:16" ht="31.5" x14ac:dyDescent="0.2">
      <c r="A179" s="133">
        <f t="shared" si="3"/>
        <v>161</v>
      </c>
      <c r="B179" s="133" t="s">
        <v>70</v>
      </c>
      <c r="C179" s="164" t="s">
        <v>545</v>
      </c>
      <c r="D179" s="151">
        <v>9010020</v>
      </c>
      <c r="E179" s="133" t="s">
        <v>530</v>
      </c>
      <c r="F179" s="133">
        <v>113</v>
      </c>
      <c r="G179" s="133" t="s">
        <v>486</v>
      </c>
      <c r="H179" s="133">
        <v>12</v>
      </c>
      <c r="I179" s="133">
        <v>25607000</v>
      </c>
      <c r="J179" s="133" t="s">
        <v>491</v>
      </c>
      <c r="K179" s="133">
        <v>4344</v>
      </c>
      <c r="L179" s="19">
        <v>42339</v>
      </c>
      <c r="M179" s="19">
        <v>42705</v>
      </c>
      <c r="N179" s="133" t="s">
        <v>29</v>
      </c>
      <c r="O179" s="133" t="s">
        <v>38</v>
      </c>
      <c r="P179" s="9"/>
    </row>
    <row r="180" spans="1:16" ht="31.5" x14ac:dyDescent="0.2">
      <c r="A180" s="133">
        <f t="shared" si="3"/>
        <v>162</v>
      </c>
      <c r="B180" s="133" t="s">
        <v>70</v>
      </c>
      <c r="C180" s="164" t="s">
        <v>545</v>
      </c>
      <c r="D180" s="151">
        <v>9010020</v>
      </c>
      <c r="E180" s="133" t="s">
        <v>531</v>
      </c>
      <c r="F180" s="133">
        <v>113</v>
      </c>
      <c r="G180" s="133" t="s">
        <v>486</v>
      </c>
      <c r="H180" s="133">
        <v>12</v>
      </c>
      <c r="I180" s="133">
        <v>25646000</v>
      </c>
      <c r="J180" s="133" t="s">
        <v>492</v>
      </c>
      <c r="K180" s="133">
        <v>4344</v>
      </c>
      <c r="L180" s="19">
        <v>42339</v>
      </c>
      <c r="M180" s="19">
        <v>42705</v>
      </c>
      <c r="N180" s="133" t="s">
        <v>29</v>
      </c>
      <c r="O180" s="133" t="s">
        <v>38</v>
      </c>
      <c r="P180" s="9"/>
    </row>
    <row r="181" spans="1:16" ht="31.5" x14ac:dyDescent="0.2">
      <c r="A181" s="133">
        <f t="shared" si="3"/>
        <v>163</v>
      </c>
      <c r="B181" s="133" t="s">
        <v>70</v>
      </c>
      <c r="C181" s="164" t="s">
        <v>545</v>
      </c>
      <c r="D181" s="151">
        <v>9010020</v>
      </c>
      <c r="E181" s="133" t="s">
        <v>532</v>
      </c>
      <c r="F181" s="133">
        <v>113</v>
      </c>
      <c r="G181" s="133" t="s">
        <v>486</v>
      </c>
      <c r="H181" s="133">
        <v>12</v>
      </c>
      <c r="I181" s="133">
        <v>25657000</v>
      </c>
      <c r="J181" s="133" t="s">
        <v>493</v>
      </c>
      <c r="K181" s="133">
        <v>4344</v>
      </c>
      <c r="L181" s="19">
        <v>42339</v>
      </c>
      <c r="M181" s="19">
        <v>42705</v>
      </c>
      <c r="N181" s="133" t="s">
        <v>29</v>
      </c>
      <c r="O181" s="133" t="s">
        <v>38</v>
      </c>
      <c r="P181" s="9"/>
    </row>
    <row r="182" spans="1:16" ht="31.5" x14ac:dyDescent="0.2">
      <c r="A182" s="133">
        <f t="shared" si="3"/>
        <v>164</v>
      </c>
      <c r="B182" s="133" t="s">
        <v>70</v>
      </c>
      <c r="C182" s="164" t="s">
        <v>545</v>
      </c>
      <c r="D182" s="151">
        <v>9010020</v>
      </c>
      <c r="E182" s="133" t="s">
        <v>533</v>
      </c>
      <c r="F182" s="133">
        <v>113</v>
      </c>
      <c r="G182" s="133" t="s">
        <v>486</v>
      </c>
      <c r="H182" s="133">
        <v>12</v>
      </c>
      <c r="I182" s="133">
        <v>25618000</v>
      </c>
      <c r="J182" s="133" t="s">
        <v>494</v>
      </c>
      <c r="K182" s="133">
        <v>4344</v>
      </c>
      <c r="L182" s="19">
        <v>42339</v>
      </c>
      <c r="M182" s="19">
        <v>42705</v>
      </c>
      <c r="N182" s="133" t="s">
        <v>29</v>
      </c>
      <c r="O182" s="133" t="s">
        <v>38</v>
      </c>
      <c r="P182" s="9"/>
    </row>
    <row r="183" spans="1:16" ht="31.5" x14ac:dyDescent="0.2">
      <c r="A183" s="133">
        <f t="shared" si="3"/>
        <v>165</v>
      </c>
      <c r="B183" s="133" t="s">
        <v>70</v>
      </c>
      <c r="C183" s="164" t="s">
        <v>545</v>
      </c>
      <c r="D183" s="151">
        <v>9010020</v>
      </c>
      <c r="E183" s="133" t="s">
        <v>534</v>
      </c>
      <c r="F183" s="133">
        <v>113</v>
      </c>
      <c r="G183" s="133" t="s">
        <v>486</v>
      </c>
      <c r="H183" s="133">
        <v>9</v>
      </c>
      <c r="I183" s="133">
        <v>25608000</v>
      </c>
      <c r="J183" s="133" t="s">
        <v>495</v>
      </c>
      <c r="K183" s="133">
        <v>6840</v>
      </c>
      <c r="L183" s="19">
        <v>42339</v>
      </c>
      <c r="M183" s="19">
        <v>42705</v>
      </c>
      <c r="N183" s="133" t="s">
        <v>29</v>
      </c>
      <c r="O183" s="133" t="s">
        <v>38</v>
      </c>
      <c r="P183" s="9"/>
    </row>
    <row r="184" spans="1:16" ht="31.5" x14ac:dyDescent="0.2">
      <c r="A184" s="133">
        <f t="shared" si="3"/>
        <v>166</v>
      </c>
      <c r="B184" s="133" t="s">
        <v>70</v>
      </c>
      <c r="C184" s="164" t="s">
        <v>545</v>
      </c>
      <c r="D184" s="151">
        <v>9010020</v>
      </c>
      <c r="E184" s="133" t="s">
        <v>535</v>
      </c>
      <c r="F184" s="133">
        <v>113</v>
      </c>
      <c r="G184" s="133" t="s">
        <v>486</v>
      </c>
      <c r="H184" s="133">
        <v>9</v>
      </c>
      <c r="I184" s="133">
        <v>25629000</v>
      </c>
      <c r="J184" s="133" t="s">
        <v>496</v>
      </c>
      <c r="K184" s="133">
        <v>6840</v>
      </c>
      <c r="L184" s="19">
        <v>42339</v>
      </c>
      <c r="M184" s="19">
        <v>42705</v>
      </c>
      <c r="N184" s="133" t="s">
        <v>29</v>
      </c>
      <c r="O184" s="133" t="s">
        <v>38</v>
      </c>
      <c r="P184" s="9"/>
    </row>
    <row r="185" spans="1:16" ht="31.5" x14ac:dyDescent="0.2">
      <c r="A185" s="133">
        <f t="shared" si="3"/>
        <v>167</v>
      </c>
      <c r="B185" s="133" t="s">
        <v>70</v>
      </c>
      <c r="C185" s="164" t="s">
        <v>545</v>
      </c>
      <c r="D185" s="151">
        <v>9010020</v>
      </c>
      <c r="E185" s="133" t="s">
        <v>536</v>
      </c>
      <c r="F185" s="133">
        <v>113</v>
      </c>
      <c r="G185" s="133" t="s">
        <v>486</v>
      </c>
      <c r="H185" s="133">
        <v>9</v>
      </c>
      <c r="I185" s="133">
        <v>25650000</v>
      </c>
      <c r="J185" s="133" t="s">
        <v>497</v>
      </c>
      <c r="K185" s="133">
        <v>5121</v>
      </c>
      <c r="L185" s="19">
        <v>42339</v>
      </c>
      <c r="M185" s="19">
        <v>42705</v>
      </c>
      <c r="N185" s="133" t="s">
        <v>29</v>
      </c>
      <c r="O185" s="133" t="s">
        <v>38</v>
      </c>
      <c r="P185" s="9"/>
    </row>
    <row r="186" spans="1:16" ht="47.25" x14ac:dyDescent="0.2">
      <c r="A186" s="133">
        <f t="shared" si="3"/>
        <v>168</v>
      </c>
      <c r="B186" s="133" t="s">
        <v>70</v>
      </c>
      <c r="C186" s="164" t="s">
        <v>545</v>
      </c>
      <c r="D186" s="151">
        <v>9010020</v>
      </c>
      <c r="E186" s="133" t="s">
        <v>537</v>
      </c>
      <c r="F186" s="133">
        <v>113</v>
      </c>
      <c r="G186" s="133" t="s">
        <v>486</v>
      </c>
      <c r="H186" s="133">
        <v>5</v>
      </c>
      <c r="I186" s="133">
        <v>25604000</v>
      </c>
      <c r="J186" s="133" t="s">
        <v>498</v>
      </c>
      <c r="K186" s="133">
        <v>2665</v>
      </c>
      <c r="L186" s="19">
        <v>42339</v>
      </c>
      <c r="M186" s="19">
        <v>42705</v>
      </c>
      <c r="N186" s="133" t="s">
        <v>29</v>
      </c>
      <c r="O186" s="133" t="s">
        <v>38</v>
      </c>
      <c r="P186" s="9"/>
    </row>
    <row r="187" spans="1:16" ht="31.5" x14ac:dyDescent="0.2">
      <c r="A187" s="133">
        <f t="shared" si="3"/>
        <v>169</v>
      </c>
      <c r="B187" s="133" t="s">
        <v>70</v>
      </c>
      <c r="C187" s="164" t="s">
        <v>545</v>
      </c>
      <c r="D187" s="151">
        <v>9010020</v>
      </c>
      <c r="E187" s="133" t="s">
        <v>538</v>
      </c>
      <c r="F187" s="133">
        <v>113</v>
      </c>
      <c r="G187" s="133" t="s">
        <v>486</v>
      </c>
      <c r="H187" s="133">
        <v>9</v>
      </c>
      <c r="I187" s="133">
        <v>25622000</v>
      </c>
      <c r="J187" s="133" t="s">
        <v>499</v>
      </c>
      <c r="K187" s="133">
        <v>5121</v>
      </c>
      <c r="L187" s="19">
        <v>42339</v>
      </c>
      <c r="M187" s="19">
        <v>42705</v>
      </c>
      <c r="N187" s="133" t="s">
        <v>29</v>
      </c>
      <c r="O187" s="133" t="s">
        <v>38</v>
      </c>
      <c r="P187" s="9"/>
    </row>
    <row r="188" spans="1:16" ht="31.5" x14ac:dyDescent="0.2">
      <c r="A188" s="133">
        <f t="shared" si="3"/>
        <v>170</v>
      </c>
      <c r="B188" s="148" t="s">
        <v>500</v>
      </c>
      <c r="C188" s="133" t="s">
        <v>501</v>
      </c>
      <c r="D188" s="133">
        <v>5010090</v>
      </c>
      <c r="E188" s="133" t="s">
        <v>502</v>
      </c>
      <c r="F188" s="133">
        <v>796</v>
      </c>
      <c r="G188" s="133" t="s">
        <v>41</v>
      </c>
      <c r="H188" s="133">
        <v>4</v>
      </c>
      <c r="I188" s="133">
        <v>25401000000</v>
      </c>
      <c r="J188" s="133" t="s">
        <v>42</v>
      </c>
      <c r="K188" s="149" t="s">
        <v>503</v>
      </c>
      <c r="L188" s="150">
        <v>42339</v>
      </c>
      <c r="M188" s="150">
        <v>42370</v>
      </c>
      <c r="N188" s="9" t="s">
        <v>29</v>
      </c>
      <c r="O188" s="9" t="s">
        <v>38</v>
      </c>
      <c r="P188" s="9"/>
    </row>
    <row r="189" spans="1:16" ht="126" x14ac:dyDescent="0.2">
      <c r="A189" s="133">
        <f t="shared" si="3"/>
        <v>171</v>
      </c>
      <c r="B189" s="37" t="s">
        <v>70</v>
      </c>
      <c r="C189" s="7" t="s">
        <v>504</v>
      </c>
      <c r="D189" s="133">
        <v>6420019</v>
      </c>
      <c r="E189" s="133" t="s">
        <v>505</v>
      </c>
      <c r="F189" s="7">
        <v>796</v>
      </c>
      <c r="G189" s="133" t="s">
        <v>41</v>
      </c>
      <c r="H189" s="133" t="s">
        <v>74</v>
      </c>
      <c r="I189" s="41">
        <v>25000000</v>
      </c>
      <c r="J189" s="133" t="s">
        <v>75</v>
      </c>
      <c r="K189" s="13" t="s">
        <v>506</v>
      </c>
      <c r="L189" s="27" t="s">
        <v>507</v>
      </c>
      <c r="M189" s="56" t="s">
        <v>35</v>
      </c>
      <c r="N189" s="133" t="s">
        <v>145</v>
      </c>
      <c r="O189" s="133" t="s">
        <v>77</v>
      </c>
      <c r="P189" s="9"/>
    </row>
    <row r="190" spans="1:16" ht="78.75" x14ac:dyDescent="0.2">
      <c r="A190" s="133">
        <f t="shared" si="3"/>
        <v>172</v>
      </c>
      <c r="B190" s="133" t="s">
        <v>99</v>
      </c>
      <c r="C190" s="27" t="s">
        <v>100</v>
      </c>
      <c r="D190" s="152">
        <v>9220010</v>
      </c>
      <c r="E190" s="153" t="s">
        <v>508</v>
      </c>
      <c r="F190" s="154" t="s">
        <v>101</v>
      </c>
      <c r="G190" s="9" t="s">
        <v>328</v>
      </c>
      <c r="H190" s="155">
        <v>28000</v>
      </c>
      <c r="I190" s="41">
        <v>25000000</v>
      </c>
      <c r="J190" s="133" t="s">
        <v>75</v>
      </c>
      <c r="K190" s="133" t="s">
        <v>329</v>
      </c>
      <c r="L190" s="19">
        <v>42339</v>
      </c>
      <c r="M190" s="133" t="s">
        <v>509</v>
      </c>
      <c r="N190" s="133" t="s">
        <v>85</v>
      </c>
      <c r="O190" s="7" t="s">
        <v>77</v>
      </c>
      <c r="P190" s="9"/>
    </row>
    <row r="191" spans="1:16" ht="78.75" x14ac:dyDescent="0.2">
      <c r="A191" s="133">
        <f t="shared" si="3"/>
        <v>173</v>
      </c>
      <c r="B191" s="133" t="s">
        <v>99</v>
      </c>
      <c r="C191" s="27" t="s">
        <v>100</v>
      </c>
      <c r="D191" s="152">
        <v>9220010</v>
      </c>
      <c r="E191" s="153" t="s">
        <v>330</v>
      </c>
      <c r="F191" s="154" t="s">
        <v>101</v>
      </c>
      <c r="G191" s="9" t="s">
        <v>328</v>
      </c>
      <c r="H191" s="155">
        <v>11750</v>
      </c>
      <c r="I191" s="41">
        <v>25000000</v>
      </c>
      <c r="J191" s="133" t="s">
        <v>75</v>
      </c>
      <c r="K191" s="133" t="s">
        <v>510</v>
      </c>
      <c r="L191" s="19">
        <v>42339</v>
      </c>
      <c r="M191" s="133" t="s">
        <v>509</v>
      </c>
      <c r="N191" s="133" t="s">
        <v>85</v>
      </c>
      <c r="O191" s="7" t="s">
        <v>77</v>
      </c>
      <c r="P191" s="9"/>
    </row>
    <row r="192" spans="1:16" ht="78.75" x14ac:dyDescent="0.2">
      <c r="A192" s="133">
        <f t="shared" si="3"/>
        <v>174</v>
      </c>
      <c r="B192" s="133" t="s">
        <v>99</v>
      </c>
      <c r="C192" s="27" t="s">
        <v>100</v>
      </c>
      <c r="D192" s="152">
        <v>9220010</v>
      </c>
      <c r="E192" s="153" t="s">
        <v>511</v>
      </c>
      <c r="F192" s="154" t="s">
        <v>101</v>
      </c>
      <c r="G192" s="9" t="s">
        <v>328</v>
      </c>
      <c r="H192" s="155">
        <v>12857</v>
      </c>
      <c r="I192" s="41">
        <v>25000000</v>
      </c>
      <c r="J192" s="133" t="s">
        <v>75</v>
      </c>
      <c r="K192" s="133" t="s">
        <v>512</v>
      </c>
      <c r="L192" s="19">
        <v>42339</v>
      </c>
      <c r="M192" s="133" t="s">
        <v>509</v>
      </c>
      <c r="N192" s="133" t="s">
        <v>85</v>
      </c>
      <c r="O192" s="7" t="s">
        <v>77</v>
      </c>
      <c r="P192" s="9"/>
    </row>
    <row r="193" spans="1:16" ht="78.75" x14ac:dyDescent="0.2">
      <c r="A193" s="133">
        <f t="shared" si="3"/>
        <v>175</v>
      </c>
      <c r="B193" s="133" t="s">
        <v>99</v>
      </c>
      <c r="C193" s="133" t="s">
        <v>102</v>
      </c>
      <c r="D193" s="152">
        <v>9213000</v>
      </c>
      <c r="E193" s="153" t="s">
        <v>513</v>
      </c>
      <c r="F193" s="9">
        <v>355</v>
      </c>
      <c r="G193" s="9" t="s">
        <v>331</v>
      </c>
      <c r="H193" s="155" t="s">
        <v>81</v>
      </c>
      <c r="I193" s="41">
        <v>25000000</v>
      </c>
      <c r="J193" s="133" t="s">
        <v>75</v>
      </c>
      <c r="K193" s="133">
        <v>1300000</v>
      </c>
      <c r="L193" s="19">
        <v>42339</v>
      </c>
      <c r="M193" s="133" t="s">
        <v>509</v>
      </c>
      <c r="N193" s="133" t="s">
        <v>85</v>
      </c>
      <c r="O193" s="7" t="s">
        <v>77</v>
      </c>
      <c r="P193" s="9"/>
    </row>
    <row r="194" spans="1:16" ht="47.25" x14ac:dyDescent="0.2">
      <c r="A194" s="133">
        <f t="shared" si="3"/>
        <v>176</v>
      </c>
      <c r="B194" s="133" t="s">
        <v>99</v>
      </c>
      <c r="C194" s="133" t="s">
        <v>102</v>
      </c>
      <c r="D194" s="152">
        <v>9213000</v>
      </c>
      <c r="E194" s="153" t="s">
        <v>514</v>
      </c>
      <c r="F194" s="9">
        <v>355</v>
      </c>
      <c r="G194" s="9" t="s">
        <v>331</v>
      </c>
      <c r="H194" s="155">
        <v>18</v>
      </c>
      <c r="I194" s="41">
        <v>25000000</v>
      </c>
      <c r="J194" s="133" t="s">
        <v>75</v>
      </c>
      <c r="K194" s="133" t="s">
        <v>332</v>
      </c>
      <c r="L194" s="19">
        <v>42339</v>
      </c>
      <c r="M194" s="133" t="s">
        <v>509</v>
      </c>
      <c r="N194" s="133" t="s">
        <v>85</v>
      </c>
      <c r="O194" s="7" t="s">
        <v>77</v>
      </c>
      <c r="P194" s="9"/>
    </row>
    <row r="195" spans="1:16" ht="31.5" x14ac:dyDescent="0.2">
      <c r="A195" s="133">
        <f t="shared" si="3"/>
        <v>177</v>
      </c>
      <c r="B195" s="133" t="s">
        <v>99</v>
      </c>
      <c r="C195" s="133" t="s">
        <v>102</v>
      </c>
      <c r="D195" s="133">
        <v>9213000</v>
      </c>
      <c r="E195" s="156" t="s">
        <v>515</v>
      </c>
      <c r="F195" s="157">
        <v>355</v>
      </c>
      <c r="G195" s="9" t="s">
        <v>331</v>
      </c>
      <c r="H195" s="155">
        <v>96</v>
      </c>
      <c r="I195" s="41">
        <v>25000000</v>
      </c>
      <c r="J195" s="133" t="s">
        <v>75</v>
      </c>
      <c r="K195" s="158" t="s">
        <v>336</v>
      </c>
      <c r="L195" s="19">
        <v>42339</v>
      </c>
      <c r="M195" s="133" t="s">
        <v>509</v>
      </c>
      <c r="N195" s="133" t="s">
        <v>85</v>
      </c>
      <c r="O195" s="7" t="s">
        <v>77</v>
      </c>
      <c r="P195" s="9"/>
    </row>
    <row r="196" spans="1:16" ht="63" x14ac:dyDescent="0.2">
      <c r="A196" s="133">
        <f t="shared" si="3"/>
        <v>178</v>
      </c>
      <c r="B196" s="133" t="s">
        <v>99</v>
      </c>
      <c r="C196" s="133" t="s">
        <v>102</v>
      </c>
      <c r="D196" s="152">
        <v>9213000</v>
      </c>
      <c r="E196" s="153" t="s">
        <v>516</v>
      </c>
      <c r="F196" s="9">
        <v>355</v>
      </c>
      <c r="G196" s="9" t="s">
        <v>331</v>
      </c>
      <c r="H196" s="155" t="s">
        <v>81</v>
      </c>
      <c r="I196" s="41">
        <v>25000000</v>
      </c>
      <c r="J196" s="133" t="s">
        <v>75</v>
      </c>
      <c r="K196" s="133">
        <v>1000000</v>
      </c>
      <c r="L196" s="19">
        <v>42339</v>
      </c>
      <c r="M196" s="133" t="s">
        <v>509</v>
      </c>
      <c r="N196" s="133" t="s">
        <v>85</v>
      </c>
      <c r="O196" s="7" t="s">
        <v>77</v>
      </c>
      <c r="P196" s="9"/>
    </row>
    <row r="197" spans="1:16" ht="63" x14ac:dyDescent="0.2">
      <c r="A197" s="133">
        <f t="shared" si="3"/>
        <v>179</v>
      </c>
      <c r="B197" s="133" t="s">
        <v>99</v>
      </c>
      <c r="C197" s="133" t="s">
        <v>102</v>
      </c>
      <c r="D197" s="152">
        <v>9213000</v>
      </c>
      <c r="E197" s="153" t="s">
        <v>517</v>
      </c>
      <c r="F197" s="9">
        <v>354</v>
      </c>
      <c r="G197" s="9" t="s">
        <v>518</v>
      </c>
      <c r="H197" s="155">
        <v>30000</v>
      </c>
      <c r="I197" s="41">
        <v>25000000</v>
      </c>
      <c r="J197" s="133" t="s">
        <v>75</v>
      </c>
      <c r="K197" s="133" t="s">
        <v>519</v>
      </c>
      <c r="L197" s="19">
        <v>42339</v>
      </c>
      <c r="M197" s="133" t="s">
        <v>509</v>
      </c>
      <c r="N197" s="133" t="s">
        <v>85</v>
      </c>
      <c r="O197" s="7" t="s">
        <v>77</v>
      </c>
      <c r="P197" s="9"/>
    </row>
    <row r="198" spans="1:16" ht="47.25" x14ac:dyDescent="0.2">
      <c r="A198" s="133">
        <f t="shared" si="3"/>
        <v>180</v>
      </c>
      <c r="B198" s="133" t="s">
        <v>99</v>
      </c>
      <c r="C198" s="133" t="s">
        <v>333</v>
      </c>
      <c r="D198" s="152">
        <v>2221450</v>
      </c>
      <c r="E198" s="159" t="s">
        <v>520</v>
      </c>
      <c r="F198" s="9">
        <v>796</v>
      </c>
      <c r="G198" s="9" t="s">
        <v>334</v>
      </c>
      <c r="H198" s="155">
        <v>1050</v>
      </c>
      <c r="I198" s="41">
        <v>25000000</v>
      </c>
      <c r="J198" s="133" t="s">
        <v>75</v>
      </c>
      <c r="K198" s="133" t="s">
        <v>335</v>
      </c>
      <c r="L198" s="19">
        <v>42339</v>
      </c>
      <c r="M198" s="133" t="s">
        <v>509</v>
      </c>
      <c r="N198" s="133" t="s">
        <v>85</v>
      </c>
      <c r="O198" s="7" t="s">
        <v>77</v>
      </c>
      <c r="P198" s="9"/>
    </row>
    <row r="199" spans="1:16" ht="63" x14ac:dyDescent="0.2">
      <c r="A199" s="133">
        <f t="shared" si="3"/>
        <v>181</v>
      </c>
      <c r="B199" s="133" t="s">
        <v>99</v>
      </c>
      <c r="C199" s="7" t="s">
        <v>102</v>
      </c>
      <c r="D199" s="160">
        <v>9220090</v>
      </c>
      <c r="E199" s="153" t="s">
        <v>521</v>
      </c>
      <c r="F199" s="9">
        <v>796</v>
      </c>
      <c r="G199" s="9" t="s">
        <v>334</v>
      </c>
      <c r="H199" s="155">
        <v>1662</v>
      </c>
      <c r="I199" s="41">
        <v>25000000</v>
      </c>
      <c r="J199" s="133" t="s">
        <v>75</v>
      </c>
      <c r="K199" s="133" t="s">
        <v>522</v>
      </c>
      <c r="L199" s="19">
        <v>42339</v>
      </c>
      <c r="M199" s="133" t="s">
        <v>509</v>
      </c>
      <c r="N199" s="133" t="s">
        <v>85</v>
      </c>
      <c r="O199" s="7" t="s">
        <v>77</v>
      </c>
      <c r="P199" s="9"/>
    </row>
    <row r="200" spans="1:16" ht="31.5" x14ac:dyDescent="0.2">
      <c r="A200" s="133">
        <f t="shared" si="3"/>
        <v>182</v>
      </c>
      <c r="B200" s="133" t="s">
        <v>99</v>
      </c>
      <c r="C200" s="27" t="s">
        <v>102</v>
      </c>
      <c r="D200" s="161">
        <v>9229000</v>
      </c>
      <c r="E200" s="153" t="s">
        <v>523</v>
      </c>
      <c r="F200" s="154" t="s">
        <v>524</v>
      </c>
      <c r="G200" s="9" t="s">
        <v>525</v>
      </c>
      <c r="H200" s="155" t="s">
        <v>81</v>
      </c>
      <c r="I200" s="41">
        <v>25000000</v>
      </c>
      <c r="J200" s="133" t="s">
        <v>75</v>
      </c>
      <c r="K200" s="133">
        <v>540000</v>
      </c>
      <c r="L200" s="19">
        <v>42339</v>
      </c>
      <c r="M200" s="133" t="s">
        <v>509</v>
      </c>
      <c r="N200" s="133" t="s">
        <v>85</v>
      </c>
      <c r="O200" s="7" t="s">
        <v>77</v>
      </c>
      <c r="P200" s="9"/>
    </row>
    <row r="201" spans="1:16" ht="61.5" customHeight="1" x14ac:dyDescent="0.2">
      <c r="A201" s="162">
        <f t="shared" si="3"/>
        <v>183</v>
      </c>
      <c r="B201" s="37" t="s">
        <v>112</v>
      </c>
      <c r="C201" s="37" t="s">
        <v>539</v>
      </c>
      <c r="D201" s="37">
        <v>7499090</v>
      </c>
      <c r="E201" s="58" t="s">
        <v>546</v>
      </c>
      <c r="F201" s="66" t="s">
        <v>228</v>
      </c>
      <c r="G201" s="58" t="s">
        <v>41</v>
      </c>
      <c r="H201" s="70" t="s">
        <v>540</v>
      </c>
      <c r="I201" s="17">
        <v>25000000</v>
      </c>
      <c r="J201" s="163" t="s">
        <v>75</v>
      </c>
      <c r="K201" s="67">
        <v>1771200</v>
      </c>
      <c r="L201" s="55" t="s">
        <v>446</v>
      </c>
      <c r="M201" s="55" t="s">
        <v>541</v>
      </c>
      <c r="N201" s="37" t="s">
        <v>542</v>
      </c>
      <c r="O201" s="37" t="s">
        <v>77</v>
      </c>
      <c r="P201" s="9"/>
    </row>
    <row r="202" spans="1:16" ht="63" x14ac:dyDescent="0.2">
      <c r="A202" s="165">
        <f t="shared" si="3"/>
        <v>184</v>
      </c>
      <c r="B202" s="37" t="s">
        <v>94</v>
      </c>
      <c r="C202" s="37" t="s">
        <v>312</v>
      </c>
      <c r="D202" s="37">
        <v>7412000</v>
      </c>
      <c r="E202" s="58" t="s">
        <v>547</v>
      </c>
      <c r="F202" s="66">
        <v>796</v>
      </c>
      <c r="G202" s="58" t="s">
        <v>41</v>
      </c>
      <c r="H202" s="70" t="s">
        <v>74</v>
      </c>
      <c r="I202" s="17">
        <v>25401000000</v>
      </c>
      <c r="J202" s="166" t="s">
        <v>42</v>
      </c>
      <c r="K202" s="67">
        <v>289100</v>
      </c>
      <c r="L202" s="55" t="s">
        <v>507</v>
      </c>
      <c r="M202" s="55" t="s">
        <v>548</v>
      </c>
      <c r="N202" s="37" t="s">
        <v>549</v>
      </c>
      <c r="O202" s="37" t="s">
        <v>77</v>
      </c>
      <c r="P202" s="9"/>
    </row>
  </sheetData>
  <autoFilter ref="A18:O151"/>
  <mergeCells count="30">
    <mergeCell ref="H16:H17"/>
    <mergeCell ref="I9:O9"/>
    <mergeCell ref="A10:H10"/>
    <mergeCell ref="A11:H11"/>
    <mergeCell ref="A9:H9"/>
    <mergeCell ref="E15:M15"/>
    <mergeCell ref="D15:D17"/>
    <mergeCell ref="A4:O4"/>
    <mergeCell ref="A6:H6"/>
    <mergeCell ref="I6:O6"/>
    <mergeCell ref="A7:H7"/>
    <mergeCell ref="A8:H8"/>
    <mergeCell ref="I7:O7"/>
    <mergeCell ref="I8:O8"/>
    <mergeCell ref="P15:P17"/>
    <mergeCell ref="A12:H12"/>
    <mergeCell ref="I10:O10"/>
    <mergeCell ref="I11:O11"/>
    <mergeCell ref="I12:O12"/>
    <mergeCell ref="F16:G16"/>
    <mergeCell ref="A14:O14"/>
    <mergeCell ref="C15:C17"/>
    <mergeCell ref="A15:A17"/>
    <mergeCell ref="B15:B17"/>
    <mergeCell ref="E16:E17"/>
    <mergeCell ref="I16:J16"/>
    <mergeCell ref="N15:N17"/>
    <mergeCell ref="O15:O16"/>
    <mergeCell ref="L16:M16"/>
    <mergeCell ref="K16:K17"/>
  </mergeCells>
  <hyperlinks>
    <hyperlink ref="I9" r:id="rId1"/>
    <hyperlink ref="C26" r:id="rId2" display="http://regforum.ru/okved/kod_okved_32.30.9/"/>
    <hyperlink ref="C27" r:id="rId3" display="http://regforum.ru/okved/kod_okved_72.30/"/>
    <hyperlink ref="C28" r:id="rId4" display="http://regforum.ru/okved/kod_okved_72.2/"/>
    <hyperlink ref="C29" r:id="rId5" display="http://regforum.ru/okved/kod_okved_72.2/"/>
  </hyperlinks>
  <pageMargins left="0.43307086614173229" right="0.19685039370078741" top="0.59055118110236227" bottom="0.35433070866141736" header="0.27559055118110237" footer="0.15748031496062992"/>
  <pageSetup paperSize="256" scale="48" fitToHeight="0" orientation="landscape" r:id="rId6"/>
  <headerFooter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25"/>
  <sheetViews>
    <sheetView workbookViewId="0">
      <selection activeCell="B27" sqref="B27"/>
    </sheetView>
  </sheetViews>
  <sheetFormatPr defaultRowHeight="12.75" x14ac:dyDescent="0.2"/>
  <cols>
    <col min="1" max="1" width="14" customWidth="1"/>
    <col min="2" max="2" width="117.42578125" bestFit="1" customWidth="1"/>
    <col min="5" max="5" width="9" customWidth="1"/>
  </cols>
  <sheetData>
    <row r="1" spans="1:5" x14ac:dyDescent="0.2">
      <c r="B1" s="59"/>
    </row>
    <row r="2" spans="1:5" ht="18.75" x14ac:dyDescent="0.3">
      <c r="A2" s="177" t="s">
        <v>271</v>
      </c>
      <c r="B2" s="177"/>
      <c r="C2" s="81"/>
      <c r="D2" s="81"/>
      <c r="E2" s="81"/>
    </row>
    <row r="3" spans="1:5" ht="15.75" x14ac:dyDescent="0.25">
      <c r="A3" s="178" t="s">
        <v>272</v>
      </c>
      <c r="B3" s="178"/>
      <c r="C3" s="82"/>
      <c r="D3" s="82"/>
      <c r="E3" s="82"/>
    </row>
    <row r="4" spans="1:5" ht="15.75" x14ac:dyDescent="0.25">
      <c r="A4" s="74"/>
      <c r="B4" s="75"/>
      <c r="C4" s="75"/>
      <c r="D4" s="75"/>
      <c r="E4" s="75"/>
    </row>
    <row r="5" spans="1:5" ht="15.75" x14ac:dyDescent="0.25">
      <c r="A5" s="76" t="s">
        <v>273</v>
      </c>
      <c r="B5" s="76" t="s">
        <v>274</v>
      </c>
    </row>
    <row r="6" spans="1:5" ht="15.75" x14ac:dyDescent="0.25">
      <c r="A6" s="76" t="s">
        <v>275</v>
      </c>
      <c r="B6" s="76" t="s">
        <v>276</v>
      </c>
    </row>
    <row r="7" spans="1:5" ht="15.75" x14ac:dyDescent="0.25">
      <c r="A7" s="76" t="s">
        <v>277</v>
      </c>
      <c r="B7" s="76" t="s">
        <v>278</v>
      </c>
    </row>
    <row r="8" spans="1:5" ht="15.75" x14ac:dyDescent="0.25">
      <c r="A8" s="76" t="s">
        <v>279</v>
      </c>
      <c r="B8" s="76" t="s">
        <v>280</v>
      </c>
    </row>
    <row r="9" spans="1:5" ht="15.75" x14ac:dyDescent="0.25">
      <c r="A9" s="76" t="s">
        <v>281</v>
      </c>
      <c r="B9" s="76" t="s">
        <v>282</v>
      </c>
    </row>
    <row r="10" spans="1:5" ht="15.75" x14ac:dyDescent="0.25">
      <c r="A10" s="83" t="s">
        <v>307</v>
      </c>
      <c r="B10" s="76" t="s">
        <v>306</v>
      </c>
    </row>
    <row r="11" spans="1:5" ht="15.75" x14ac:dyDescent="0.25">
      <c r="A11" s="83" t="s">
        <v>308</v>
      </c>
      <c r="B11" s="76" t="s">
        <v>310</v>
      </c>
    </row>
    <row r="12" spans="1:5" ht="15.75" x14ac:dyDescent="0.25">
      <c r="A12" s="83" t="s">
        <v>321</v>
      </c>
      <c r="B12" s="76" t="s">
        <v>322</v>
      </c>
    </row>
    <row r="13" spans="1:5" ht="15.75" x14ac:dyDescent="0.25">
      <c r="A13" s="83" t="s">
        <v>326</v>
      </c>
      <c r="B13" s="76" t="s">
        <v>327</v>
      </c>
    </row>
    <row r="14" spans="1:5" ht="15.75" x14ac:dyDescent="0.25">
      <c r="A14" s="83" t="s">
        <v>349</v>
      </c>
      <c r="B14" s="76" t="s">
        <v>370</v>
      </c>
    </row>
    <row r="15" spans="1:5" ht="15.75" x14ac:dyDescent="0.25">
      <c r="A15" s="83" t="s">
        <v>351</v>
      </c>
      <c r="B15" s="76" t="s">
        <v>371</v>
      </c>
    </row>
    <row r="16" spans="1:5" ht="15.75" x14ac:dyDescent="0.25">
      <c r="A16" s="83" t="s">
        <v>388</v>
      </c>
      <c r="B16" s="76" t="s">
        <v>372</v>
      </c>
    </row>
    <row r="17" spans="1:2" ht="15.75" x14ac:dyDescent="0.25">
      <c r="A17" s="83" t="s">
        <v>395</v>
      </c>
      <c r="B17" s="76" t="s">
        <v>405</v>
      </c>
    </row>
    <row r="18" spans="1:2" ht="15.75" x14ac:dyDescent="0.25">
      <c r="A18" s="83" t="s">
        <v>397</v>
      </c>
      <c r="B18" s="76" t="s">
        <v>406</v>
      </c>
    </row>
    <row r="19" spans="1:2" ht="15.75" x14ac:dyDescent="0.25">
      <c r="A19" s="83" t="s">
        <v>409</v>
      </c>
      <c r="B19" s="76" t="s">
        <v>410</v>
      </c>
    </row>
    <row r="20" spans="1:2" ht="15.75" x14ac:dyDescent="0.25">
      <c r="A20" s="83" t="s">
        <v>411</v>
      </c>
      <c r="B20" s="76" t="s">
        <v>426</v>
      </c>
    </row>
    <row r="21" spans="1:2" ht="15.75" x14ac:dyDescent="0.25">
      <c r="A21" s="83" t="s">
        <v>430</v>
      </c>
      <c r="B21" s="76" t="s">
        <v>431</v>
      </c>
    </row>
    <row r="22" spans="1:2" ht="15.75" x14ac:dyDescent="0.25">
      <c r="A22" s="83" t="s">
        <v>435</v>
      </c>
      <c r="B22" s="76" t="s">
        <v>436</v>
      </c>
    </row>
    <row r="23" spans="1:2" ht="15.75" x14ac:dyDescent="0.25">
      <c r="A23" s="83" t="s">
        <v>484</v>
      </c>
      <c r="B23" s="76" t="s">
        <v>485</v>
      </c>
    </row>
    <row r="24" spans="1:2" ht="15.75" x14ac:dyDescent="0.25">
      <c r="A24" s="83" t="s">
        <v>543</v>
      </c>
      <c r="B24" s="76" t="s">
        <v>544</v>
      </c>
    </row>
    <row r="25" spans="1:2" ht="15.75" x14ac:dyDescent="0.25">
      <c r="A25" s="83" t="s">
        <v>550</v>
      </c>
      <c r="B25" s="76" t="s">
        <v>551</v>
      </c>
    </row>
  </sheetData>
  <mergeCells count="2">
    <mergeCell ref="A2:B2"/>
    <mergeCell ref="A3:B3"/>
  </mergeCells>
  <pageMargins left="0.7" right="0.7" top="0.75" bottom="0.75" header="0.3" footer="0.3"/>
  <pageSetup paperSize="2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Лист3</vt:lpstr>
      <vt:lpstr>Перечень изменений</vt:lpstr>
      <vt:lpstr>Лист3!Заголовки_для_печати</vt:lpstr>
      <vt:lpstr>Лист3!Область_печати</vt:lpstr>
    </vt:vector>
  </TitlesOfParts>
  <Company>ОАО "Иркутскэнерго"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salmanova_mv</cp:lastModifiedBy>
  <cp:lastPrinted>2015-11-30T01:19:05Z</cp:lastPrinted>
  <dcterms:created xsi:type="dcterms:W3CDTF">2003-09-24T06:11:03Z</dcterms:created>
  <dcterms:modified xsi:type="dcterms:W3CDTF">2015-12-30T07:01:34Z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