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5" windowWidth="12720" windowHeight="11655" activeTab="2"/>
  </bookViews>
  <sheets>
    <sheet name="Предложение" sheetId="5" r:id="rId1"/>
    <sheet name="Приложение 1" sheetId="4" r:id="rId2"/>
    <sheet name="Приложение 3" sheetId="1" r:id="rId3"/>
    <sheet name="Приложение 5" sheetId="3" r:id="rId4"/>
  </sheets>
  <definedNames>
    <definedName name="TABLE" localSheetId="2">'Приложение 3'!$A$8:$F$44</definedName>
    <definedName name="_xlnm.Print_Titles" localSheetId="2">'Приложение 3'!$8:$8</definedName>
    <definedName name="_xlnm.Print_Area" localSheetId="2">'Приложение 3'!$A$1:$F$106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F13" i="1" l="1"/>
  <c r="F14" i="1"/>
  <c r="F20" i="1" l="1"/>
  <c r="F19" i="1" s="1"/>
  <c r="E15" i="1"/>
  <c r="F15" i="1"/>
  <c r="E16" i="1"/>
  <c r="F16" i="1"/>
  <c r="E17" i="1"/>
  <c r="F17" i="1"/>
  <c r="F71" i="1"/>
  <c r="F68" i="1"/>
  <c r="F65" i="1"/>
  <c r="F62" i="1"/>
  <c r="F41" i="1"/>
  <c r="F40" i="1" s="1"/>
  <c r="F48" i="1"/>
  <c r="F47" i="1" s="1"/>
  <c r="F55" i="1"/>
  <c r="F54" i="1" s="1"/>
  <c r="F74" i="1"/>
  <c r="F89" i="1"/>
  <c r="F86" i="1" s="1"/>
  <c r="F80" i="1"/>
  <c r="F77" i="1" s="1"/>
  <c r="E89" i="1"/>
  <c r="E86" i="1" s="1"/>
  <c r="E80" i="1"/>
  <c r="E77" i="1" s="1"/>
  <c r="E71" i="1"/>
  <c r="E68" i="1"/>
  <c r="E65" i="1"/>
  <c r="E62" i="1"/>
  <c r="D71" i="1"/>
  <c r="D68" i="1"/>
  <c r="D65" i="1"/>
  <c r="D62" i="1"/>
  <c r="E55" i="1"/>
  <c r="E54" i="1" s="1"/>
  <c r="E48" i="1"/>
  <c r="E47" i="1" s="1"/>
  <c r="E41" i="1"/>
  <c r="E40" i="1" s="1"/>
  <c r="E20" i="1"/>
  <c r="E19" i="1" s="1"/>
  <c r="E74" i="1"/>
  <c r="D55" i="1"/>
  <c r="D54" i="1" s="1"/>
  <c r="D48" i="1"/>
  <c r="D47" i="1" s="1"/>
  <c r="D41" i="1"/>
  <c r="D40" i="1" s="1"/>
  <c r="D20" i="1"/>
  <c r="D19" i="1" s="1"/>
  <c r="D89" i="1"/>
  <c r="D86" i="1" s="1"/>
  <c r="D80" i="1"/>
  <c r="D77" i="1" s="1"/>
  <c r="D17" i="1"/>
  <c r="D13" i="1"/>
  <c r="D15" i="1"/>
  <c r="D16" i="1"/>
  <c r="D14" i="1"/>
  <c r="D74" i="1"/>
  <c r="E61" i="1" l="1"/>
  <c r="D61" i="1"/>
  <c r="D12" i="1"/>
  <c r="D11" i="1" s="1"/>
  <c r="D9" i="1" s="1"/>
  <c r="E12" i="1"/>
  <c r="E11" i="1" s="1"/>
  <c r="F12" i="1"/>
  <c r="F11" i="1" s="1"/>
  <c r="F61" i="1"/>
  <c r="F9" i="1" l="1"/>
  <c r="E9" i="1"/>
</calcChain>
</file>

<file path=xl/sharedStrings.xml><?xml version="1.0" encoding="utf-8"?>
<sst xmlns="http://schemas.openxmlformats.org/spreadsheetml/2006/main" count="305" uniqueCount="139">
  <si>
    <t>Наименование показателей</t>
  </si>
  <si>
    <t>Единица измерения</t>
  </si>
  <si>
    <t>1.</t>
  </si>
  <si>
    <t>1.1.</t>
  </si>
  <si>
    <t>тыс. рублей</t>
  </si>
  <si>
    <t>1.2.</t>
  </si>
  <si>
    <t>1.3.</t>
  </si>
  <si>
    <t>Чистая прибыль (убыток)</t>
  </si>
  <si>
    <t>2.</t>
  </si>
  <si>
    <t>2.1.</t>
  </si>
  <si>
    <t>процент</t>
  </si>
  <si>
    <t>3.</t>
  </si>
  <si>
    <t>3.1.</t>
  </si>
  <si>
    <t>3.2.</t>
  </si>
  <si>
    <t>тыс. кВт·ч</t>
  </si>
  <si>
    <t>4.</t>
  </si>
  <si>
    <t>5.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</si>
  <si>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</si>
  <si>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</si>
  <si>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</si>
  <si>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плата на одного работника</t>
  </si>
  <si>
    <t>тыс. рублей на человека</t>
  </si>
  <si>
    <t>Реквизиты отраслевого тарифного соглашения (дата утверждения, срок действия)</t>
  </si>
  <si>
    <t>№ 
п/п</t>
  </si>
  <si>
    <t>в том числе:</t>
  </si>
  <si>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</si>
  <si>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</si>
  <si>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Объемы полезного отпуска электрической энергии - всего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</si>
  <si>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</si>
  <si>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</si>
  <si>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</si>
  <si>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</si>
  <si>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</si>
  <si>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</si>
  <si>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</si>
  <si>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</si>
  <si>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1.1.1.А.</t>
  </si>
  <si>
    <t>1.1.1.Б.</t>
  </si>
  <si>
    <t>1.1.2.</t>
  </si>
  <si>
    <t>1.1.2.А.</t>
  </si>
  <si>
    <t>1.1.2.Б.</t>
  </si>
  <si>
    <t>1.1.3.</t>
  </si>
  <si>
    <t>1.1.3.А.</t>
  </si>
  <si>
    <t>1.1.3.Б.</t>
  </si>
  <si>
    <t>1.1.4.</t>
  </si>
  <si>
    <t>1.1.4.А.</t>
  </si>
  <si>
    <t>1.1.4.Б.</t>
  </si>
  <si>
    <t>1.1.5.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</si>
  <si>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</si>
  <si>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</si>
  <si>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</si>
  <si>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</si>
  <si>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</si>
  <si>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</si>
  <si>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</si>
  <si>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</si>
  <si>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</si>
  <si>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</si>
  <si>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</si>
  <si>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</si>
  <si>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</si>
  <si>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</si>
  <si>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</si>
  <si>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</si>
  <si>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</si>
  <si>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тыс. штук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</si>
  <si>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</si>
  <si>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</si>
  <si>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по населению и приравненными к нему категориями потребителей</t>
  </si>
  <si>
    <t>штук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</si>
  <si>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</si>
  <si>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Количество точек подключения</t>
  </si>
  <si>
    <t>Необходимая валовая выручка 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</si>
  <si>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</si>
  <si>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</si>
  <si>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</si>
  <si>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</si>
  <si>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</si>
  <si>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</si>
  <si>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</si>
  <si>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</si>
  <si>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</si>
  <si>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</si>
  <si>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</si>
  <si>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</si>
  <si>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Рентабельность продаж (величина прибыли от продаж в каждом рубле выручки)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</si>
  <si>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</si>
  <si>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</si>
  <si>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</si>
  <si>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</si>
  <si>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</si>
  <si>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</si>
  <si>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население, проживающее 
в сельских населенных пунктах</t>
  </si>
  <si>
    <t xml:space="preserve">Количество обслуживаемых договоров - всего </t>
  </si>
  <si>
    <t xml:space="preserve">Количество точек учета по обслуживаемым договорам - всего 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</si>
  <si>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</si>
  <si>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-</t>
  </si>
  <si>
    <t>Коэффициент параметров деятельности гарантирующего поставщика</t>
  </si>
  <si>
    <t>3.4.</t>
  </si>
  <si>
    <t>доходность продаж для прочих потребителей:</t>
  </si>
  <si>
    <t>3.3.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</si>
  <si>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</si>
  <si>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</si>
  <si>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величина сбытовой надбавки для тарифной группы потребителей "население" и приравненных к нему категорий потребителей</t>
  </si>
  <si>
    <t>Для гарантирующих поставщиков</t>
  </si>
  <si>
    <t>2-е полу-годие</t>
  </si>
  <si>
    <t>1-е полу-годие</t>
  </si>
  <si>
    <t>Единица изменения</t>
  </si>
  <si>
    <t>Раздел 3. Цены (тарифы) по регулируемым видам деятельности организации</t>
  </si>
  <si>
    <t>Приложение № 5
к предложению о размере цен (тарифов), долгосрочных параметров регулирования</t>
  </si>
  <si>
    <t>Приложение № 1</t>
  </si>
  <si>
    <t>к предложению о размере цен (тарифов), 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</si>
  <si>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</si>
  <si>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</si>
  <si>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</si>
  <si>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</si>
  <si>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</si>
  <si>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</si>
  <si>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</si>
  <si>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</si>
  <si>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</si>
  <si>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</si>
  <si>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</si>
  <si>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Общество с ограниченной ответственностью "Иркутская Энергосбытовая компания"</t>
  </si>
  <si>
    <t>ул.Лермонтова, 257, офис 802, г.Иркутск, 664033, а/я 301</t>
  </si>
  <si>
    <t>irk_es@es.irkutskenergo.ru</t>
  </si>
  <si>
    <t>(3952) 790-691</t>
  </si>
  <si>
    <t>(3952) 790-574, 795-567, 790-556</t>
  </si>
  <si>
    <t>ООО "Иркутская Энергосбытовая компания"</t>
  </si>
  <si>
    <t>Приложение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</si>
  <si>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</si>
  <si>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</si>
  <si>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09.08.2014 № 787)</t>
  </si>
  <si>
    <t>ПРЕДЛОЖЕНИЕ</t>
  </si>
  <si>
    <t>о размере цен (тарифов), долгосрочных параметров регулирования</t>
  </si>
  <si>
    <t>год</t>
  </si>
  <si>
    <t>(расчетный период регулирования)</t>
  </si>
  <si>
    <t xml:space="preserve">Сбытовая надбавка гарантирующего поставщика на </t>
  </si>
  <si>
    <t>Хвостов Алексей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</si>
</sst>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3"/>
      <name val="Times New Roman"/>
      <family val="1"/>
      <charset val="204"/>
    </font>
    <font>
      <sz val="1"/>
      <name val="Times New Roman"/>
      <family val="1"/>
      <charset val="204"/>
    </font>
    <font>
      <b/>
      <sz val="1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/>
    <xf numFmtId="0" fontId="24" fillId="0" borderId="10" xfId="36" applyFont="1" applyBorder="1" applyAlignment="1">
      <alignment horizontal="center" vertical="top"/>
    </xf>
    <xf numFmtId="0" fontId="24" fillId="0" borderId="10" xfId="36" applyFont="1" applyBorder="1" applyAlignment="1">
      <alignment horizontal="center" vertical="top" wrapText="1"/>
    </xf>
    <xf numFmtId="0" fontId="24" fillId="0" borderId="10" xfId="36" applyFont="1" applyBorder="1" applyAlignment="1">
      <alignment horizontal="left" vertical="top" wrapText="1"/>
    </xf>
    <xf numFmtId="2" fontId="24" fillId="0" borderId="10" xfId="36" applyNumberFormat="1" applyFont="1" applyBorder="1" applyAlignment="1">
      <alignment horizontal="center" vertical="top"/>
    </xf>
    <xf numFmtId="0" fontId="24" fillId="0" borderId="10" xfId="36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9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10" xfId="36" applyFont="1" applyFill="1" applyBorder="1" applyAlignment="1">
      <alignment horizontal="center" vertical="top" wrapText="1"/>
    </xf>
    <xf numFmtId="0" fontId="23" fillId="0" borderId="10" xfId="36" applyFont="1" applyFill="1" applyBorder="1" applyAlignment="1">
      <alignment horizontal="left" vertical="top" wrapText="1"/>
    </xf>
    <xf numFmtId="3" fontId="2" fillId="0" borderId="1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>
      <alignment horizontal="center" vertical="top"/>
    </xf>
    <xf numFmtId="0" fontId="2" fillId="0" borderId="0" xfId="0" applyFont="1" applyFill="1" applyAlignment="1"/>
    <xf numFmtId="0" fontId="3" fillId="0" borderId="0" xfId="0" applyFont="1" applyFill="1"/>
    <xf numFmtId="10" fontId="2" fillId="0" borderId="10" xfId="40" applyNumberFormat="1" applyFont="1" applyFill="1" applyBorder="1" applyAlignment="1">
      <alignment horizontal="center" vertical="top"/>
    </xf>
    <xf numFmtId="0" fontId="4" fillId="0" borderId="10" xfId="0" applyFont="1" applyFill="1" applyBorder="1"/>
    <xf numFmtId="0" fontId="3" fillId="0" borderId="10" xfId="0" applyFont="1" applyFill="1" applyBorder="1"/>
    <xf numFmtId="0" fontId="30" fillId="0" borderId="0" xfId="0" applyFont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7" fillId="0" borderId="10" xfId="44" applyFont="1" applyBorder="1" applyAlignment="1" applyProtection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left" wrapText="1" indent="3"/>
    </xf>
    <xf numFmtId="0" fontId="24" fillId="0" borderId="11" xfId="36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4" fillId="0" borderId="0" xfId="36" applyFont="1" applyFill="1" applyBorder="1" applyAlignment="1">
      <alignment horizontal="center" vertical="top"/>
    </xf>
    <xf numFmtId="3" fontId="2" fillId="0" borderId="0" xfId="0" applyNumberFormat="1" applyFont="1" applyFill="1"/>
    <xf numFmtId="3" fontId="2" fillId="0" borderId="10" xfId="0" applyNumberFormat="1" applyFont="1" applyFill="1" applyBorder="1" applyAlignment="1">
      <alignment horizontal="center" vertical="top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стр.1_5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k_es@es.irkutskenerg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F9" sqref="F9:G9"/>
    </sheetView>
  </sheetViews>
  <sheetFormatPr defaultRowHeight="12.75" x14ac:dyDescent="0.2"/>
  <cols>
    <col min="1" max="5" width="15.28515625" customWidth="1"/>
    <col min="6" max="6" width="7.7109375" customWidth="1"/>
  </cols>
  <sheetData>
    <row r="1" spans="1:9" x14ac:dyDescent="0.2">
      <c r="G1" s="34" t="s">
        <v>129</v>
      </c>
      <c r="H1" s="34"/>
      <c r="I1" s="34"/>
    </row>
    <row r="2" spans="1:9" ht="24.75" customHeight="1" x14ac:dyDescent="0.2">
      <c r="G2" s="34" t="s">
        <v>130</v>
      </c>
      <c r="H2" s="34"/>
      <c r="I2" s="34"/>
    </row>
    <row r="3" spans="1:9" ht="24.75" customHeight="1" x14ac:dyDescent="0.2">
      <c r="G3" s="33" t="s">
        <v>131</v>
      </c>
      <c r="H3" s="33"/>
      <c r="I3" s="33"/>
    </row>
    <row r="4" spans="1:9" x14ac:dyDescent="0.2">
      <c r="G4" s="33" t="s">
        <v>132</v>
      </c>
      <c r="H4" s="33"/>
      <c r="I4" s="33"/>
    </row>
    <row r="5" spans="1:9" ht="15.75" x14ac:dyDescent="0.25">
      <c r="A5" s="10"/>
    </row>
    <row r="6" spans="1:9" ht="16.5" x14ac:dyDescent="0.25">
      <c r="A6" s="35" t="s">
        <v>133</v>
      </c>
      <c r="B6" s="35"/>
      <c r="C6" s="35"/>
      <c r="D6" s="35"/>
      <c r="E6" s="35"/>
      <c r="F6" s="35"/>
      <c r="G6" s="35"/>
      <c r="H6" s="35"/>
      <c r="I6" s="35"/>
    </row>
    <row r="7" spans="1:9" ht="16.5" x14ac:dyDescent="0.25">
      <c r="A7" s="35" t="s">
        <v>134</v>
      </c>
      <c r="B7" s="35"/>
      <c r="C7" s="35"/>
      <c r="D7" s="35"/>
      <c r="E7" s="35"/>
      <c r="F7" s="35"/>
      <c r="G7" s="35"/>
      <c r="H7" s="35"/>
      <c r="I7" s="35"/>
    </row>
    <row r="8" spans="1:9" ht="31.5" customHeight="1" thickBot="1" x14ac:dyDescent="0.3">
      <c r="A8" s="32" t="s">
        <v>137</v>
      </c>
      <c r="B8" s="32"/>
      <c r="C8" s="32"/>
      <c r="D8" s="32"/>
      <c r="E8" s="32"/>
      <c r="F8" s="30">
        <v>2018</v>
      </c>
      <c r="G8" s="30"/>
      <c r="H8" s="11" t="s">
        <v>135</v>
      </c>
    </row>
    <row r="9" spans="1:9" ht="30" customHeight="1" x14ac:dyDescent="0.2">
      <c r="A9" s="14"/>
      <c r="B9" s="14"/>
      <c r="C9" s="14"/>
      <c r="D9" s="14"/>
      <c r="E9" s="14"/>
      <c r="F9" s="31" t="s">
        <v>136</v>
      </c>
      <c r="G9" s="31"/>
      <c r="H9" s="14"/>
      <c r="I9" s="12"/>
    </row>
    <row r="10" spans="1:9" ht="22.5" x14ac:dyDescent="0.3">
      <c r="A10" s="29" t="s">
        <v>128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">
      <c r="A11" s="7"/>
    </row>
    <row r="12" spans="1:9" ht="15.75" x14ac:dyDescent="0.25">
      <c r="A12" s="1"/>
    </row>
    <row r="13" spans="1:9" x14ac:dyDescent="0.2">
      <c r="A13" s="13"/>
    </row>
  </sheetData>
  <mergeCells count="10">
    <mergeCell ref="G3:I3"/>
    <mergeCell ref="G2:I2"/>
    <mergeCell ref="G1:I1"/>
    <mergeCell ref="A7:I7"/>
    <mergeCell ref="A6:I6"/>
    <mergeCell ref="A10:I10"/>
    <mergeCell ref="F8:G8"/>
    <mergeCell ref="F9:G9"/>
    <mergeCell ref="A8:E8"/>
    <mergeCell ref="G4:I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B11" sqref="B11:J11"/>
    </sheetView>
  </sheetViews>
  <sheetFormatPr defaultRowHeight="12.75" x14ac:dyDescent="0.2"/>
  <cols>
    <col min="1" max="1" width="29.42578125" bestFit="1" customWidth="1"/>
  </cols>
  <sheetData>
    <row r="1" spans="1:12" x14ac:dyDescent="0.2">
      <c r="H1" s="34" t="s">
        <v>110</v>
      </c>
      <c r="I1" s="34"/>
      <c r="J1" s="34"/>
      <c r="K1" s="8"/>
      <c r="L1" s="8"/>
    </row>
    <row r="2" spans="1:12" ht="35.25" customHeight="1" x14ac:dyDescent="0.2">
      <c r="H2" s="34" t="s">
        <v>111</v>
      </c>
      <c r="I2" s="34"/>
      <c r="J2" s="34"/>
      <c r="K2" s="8"/>
    </row>
    <row r="3" spans="1:12" ht="30.75" customHeight="1" x14ac:dyDescent="0.25">
      <c r="A3" s="36" t="s">
        <v>112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30.75" customHeight="1" x14ac:dyDescent="0.25">
      <c r="A4" s="9" t="s">
        <v>113</v>
      </c>
      <c r="B4" s="37" t="s">
        <v>123</v>
      </c>
      <c r="C4" s="37"/>
      <c r="D4" s="37"/>
      <c r="E4" s="37"/>
      <c r="F4" s="37"/>
      <c r="G4" s="37"/>
      <c r="H4" s="37"/>
      <c r="I4" s="37"/>
      <c r="J4" s="37"/>
    </row>
    <row r="5" spans="1:12" ht="30.75" customHeight="1" x14ac:dyDescent="0.25">
      <c r="A5" s="9" t="s">
        <v>114</v>
      </c>
      <c r="B5" s="37" t="s">
        <v>128</v>
      </c>
      <c r="C5" s="37"/>
      <c r="D5" s="37"/>
      <c r="E5" s="37"/>
      <c r="F5" s="37"/>
      <c r="G5" s="37"/>
      <c r="H5" s="37"/>
      <c r="I5" s="37"/>
      <c r="J5" s="37"/>
    </row>
    <row r="6" spans="1:12" ht="30.75" customHeight="1" x14ac:dyDescent="0.25">
      <c r="A6" s="9" t="s">
        <v>115</v>
      </c>
      <c r="B6" s="37" t="s">
        <v>124</v>
      </c>
      <c r="C6" s="37"/>
      <c r="D6" s="37"/>
      <c r="E6" s="37"/>
      <c r="F6" s="37"/>
      <c r="G6" s="37"/>
      <c r="H6" s="37"/>
      <c r="I6" s="37"/>
      <c r="J6" s="37"/>
    </row>
    <row r="7" spans="1:12" ht="30.75" customHeight="1" x14ac:dyDescent="0.25">
      <c r="A7" s="9" t="s">
        <v>116</v>
      </c>
      <c r="B7" s="37" t="s">
        <v>124</v>
      </c>
      <c r="C7" s="37"/>
      <c r="D7" s="37"/>
      <c r="E7" s="37"/>
      <c r="F7" s="37"/>
      <c r="G7" s="37"/>
      <c r="H7" s="37"/>
      <c r="I7" s="37"/>
      <c r="J7" s="37"/>
    </row>
    <row r="8" spans="1:12" ht="30.75" customHeight="1" x14ac:dyDescent="0.25">
      <c r="A8" s="9" t="s">
        <v>117</v>
      </c>
      <c r="B8" s="37">
        <v>3808166404</v>
      </c>
      <c r="C8" s="37"/>
      <c r="D8" s="37"/>
      <c r="E8" s="37"/>
      <c r="F8" s="37"/>
      <c r="G8" s="37"/>
      <c r="H8" s="37"/>
      <c r="I8" s="37"/>
      <c r="J8" s="37"/>
    </row>
    <row r="9" spans="1:12" ht="30.75" customHeight="1" x14ac:dyDescent="0.25">
      <c r="A9" s="9" t="s">
        <v>118</v>
      </c>
      <c r="B9" s="37">
        <v>381250001</v>
      </c>
      <c r="C9" s="37"/>
      <c r="D9" s="37"/>
      <c r="E9" s="37"/>
      <c r="F9" s="37"/>
      <c r="G9" s="37"/>
      <c r="H9" s="37"/>
      <c r="I9" s="37"/>
      <c r="J9" s="37"/>
    </row>
    <row r="10" spans="1:12" ht="30.75" customHeight="1" x14ac:dyDescent="0.25">
      <c r="A10" s="9" t="s">
        <v>119</v>
      </c>
      <c r="B10" s="37" t="s">
        <v>138</v>
      </c>
      <c r="C10" s="37"/>
      <c r="D10" s="37"/>
      <c r="E10" s="37"/>
      <c r="F10" s="37"/>
      <c r="G10" s="37"/>
      <c r="H10" s="37"/>
      <c r="I10" s="37"/>
      <c r="J10" s="37"/>
    </row>
    <row r="11" spans="1:12" ht="30.75" customHeight="1" x14ac:dyDescent="0.25">
      <c r="A11" s="9" t="s">
        <v>120</v>
      </c>
      <c r="B11" s="38" t="s">
        <v>125</v>
      </c>
      <c r="C11" s="37"/>
      <c r="D11" s="37"/>
      <c r="E11" s="37"/>
      <c r="F11" s="37"/>
      <c r="G11" s="37"/>
      <c r="H11" s="37"/>
      <c r="I11" s="37"/>
      <c r="J11" s="37"/>
    </row>
    <row r="12" spans="1:12" ht="30.75" customHeight="1" x14ac:dyDescent="0.25">
      <c r="A12" s="9" t="s">
        <v>121</v>
      </c>
      <c r="B12" s="37" t="s">
        <v>127</v>
      </c>
      <c r="C12" s="37"/>
      <c r="D12" s="37"/>
      <c r="E12" s="37"/>
      <c r="F12" s="37"/>
      <c r="G12" s="37"/>
      <c r="H12" s="37"/>
      <c r="I12" s="37"/>
      <c r="J12" s="37"/>
    </row>
    <row r="13" spans="1:12" ht="30.75" customHeight="1" x14ac:dyDescent="0.25">
      <c r="A13" s="9" t="s">
        <v>122</v>
      </c>
      <c r="B13" s="37" t="s">
        <v>126</v>
      </c>
      <c r="C13" s="37"/>
      <c r="D13" s="37"/>
      <c r="E13" s="37"/>
      <c r="F13" s="37"/>
      <c r="G13" s="37"/>
      <c r="H13" s="37"/>
      <c r="I13" s="37"/>
      <c r="J13" s="37"/>
    </row>
    <row r="14" spans="1:12" ht="15.75" x14ac:dyDescent="0.25">
      <c r="A14" s="1"/>
    </row>
  </sheetData>
  <mergeCells count="13">
    <mergeCell ref="H1:J1"/>
    <mergeCell ref="H2:J2"/>
    <mergeCell ref="A3:J3"/>
    <mergeCell ref="B13:J13"/>
    <mergeCell ref="B12:J12"/>
    <mergeCell ref="B11:J11"/>
    <mergeCell ref="B4:J4"/>
    <mergeCell ref="B5:J5"/>
    <mergeCell ref="B6:J6"/>
    <mergeCell ref="B7:J7"/>
    <mergeCell ref="B8:J8"/>
    <mergeCell ref="B9:J9"/>
    <mergeCell ref="B10:J10"/>
  </mergeCells>
  <hyperlinks>
    <hyperlink ref="B11" r:id="rId1"/>
  </hyperlinks>
  <pageMargins left="0.70866141732283472" right="0.70866141732283472" top="0.74803149606299213" bottom="0.74803149606299213" header="0.31496062992125984" footer="0.31496062992125984"/>
  <pageSetup paperSize="9" scale="7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88" zoomScale="70" zoomScaleNormal="70" zoomScaleSheetLayoutView="100" workbookViewId="0">
      <selection activeCell="H98" sqref="H98"/>
    </sheetView>
  </sheetViews>
  <sheetFormatPr defaultRowHeight="15.75" x14ac:dyDescent="0.25"/>
  <cols>
    <col min="1" max="1" width="9.7109375" style="15" customWidth="1"/>
    <col min="2" max="2" width="28" style="15" customWidth="1"/>
    <col min="3" max="3" width="12.28515625" style="15" customWidth="1"/>
    <col min="4" max="5" width="27.5703125" style="15" customWidth="1"/>
    <col min="6" max="6" width="24.140625" style="15" customWidth="1"/>
    <col min="7" max="16384" width="9.140625" style="15"/>
  </cols>
  <sheetData>
    <row r="1" spans="1:6" ht="54" customHeight="1" x14ac:dyDescent="0.25">
      <c r="F1" s="16" t="s">
        <v>25</v>
      </c>
    </row>
    <row r="2" spans="1:6" hidden="1" x14ac:dyDescent="0.25"/>
    <row r="3" spans="1:6" hidden="1" x14ac:dyDescent="0.25"/>
    <row r="5" spans="1:6" ht="16.5" x14ac:dyDescent="0.25">
      <c r="A5" s="39" t="s">
        <v>26</v>
      </c>
      <c r="B5" s="40"/>
      <c r="C5" s="40"/>
      <c r="D5" s="40"/>
      <c r="E5" s="40"/>
      <c r="F5" s="40"/>
    </row>
    <row r="8" spans="1:6" s="18" customFormat="1" ht="31.5" x14ac:dyDescent="0.2">
      <c r="A8" s="17" t="s">
        <v>23</v>
      </c>
      <c r="B8" s="17" t="s">
        <v>0</v>
      </c>
      <c r="C8" s="17" t="s">
        <v>1</v>
      </c>
      <c r="D8" s="17">
        <v>2016</v>
      </c>
      <c r="E8" s="17">
        <v>2017</v>
      </c>
      <c r="F8" s="17">
        <v>2018</v>
      </c>
    </row>
    <row r="9" spans="1:6" s="22" customFormat="1" ht="57" customHeight="1" x14ac:dyDescent="0.2">
      <c r="A9" s="19" t="s">
        <v>2</v>
      </c>
      <c r="B9" s="20" t="s">
        <v>27</v>
      </c>
      <c r="C9" s="19"/>
      <c r="D9" s="21">
        <f>D11+D61+D74</f>
        <v>18704487.596496899</v>
      </c>
      <c r="E9" s="21">
        <f t="shared" ref="E9:F9" si="0">E11+E61+E74</f>
        <v>18438799.900000002</v>
      </c>
      <c r="F9" s="21">
        <f t="shared" si="0"/>
        <v>18609360.868278883</v>
      </c>
    </row>
    <row r="10" spans="1:6" s="22" customFormat="1" ht="26.25" customHeight="1" x14ac:dyDescent="0.2">
      <c r="A10" s="19"/>
      <c r="B10" s="20" t="s">
        <v>24</v>
      </c>
      <c r="C10" s="19"/>
      <c r="D10" s="23"/>
      <c r="E10" s="23"/>
      <c r="F10" s="23"/>
    </row>
    <row r="11" spans="1:6" s="22" customFormat="1" ht="57" customHeight="1" x14ac:dyDescent="0.2">
      <c r="A11" s="19" t="s">
        <v>3</v>
      </c>
      <c r="B11" s="20" t="s">
        <v>28</v>
      </c>
      <c r="C11" s="19" t="s">
        <v>14</v>
      </c>
      <c r="D11" s="21">
        <f>D12</f>
        <v>6272514.9059739001</v>
      </c>
      <c r="E11" s="21">
        <f>E12</f>
        <v>5806240</v>
      </c>
      <c r="F11" s="21">
        <f>F12</f>
        <v>6508975.4573576506</v>
      </c>
    </row>
    <row r="12" spans="1:6" s="22" customFormat="1" ht="40.5" customHeight="1" x14ac:dyDescent="0.2">
      <c r="A12" s="19" t="s">
        <v>29</v>
      </c>
      <c r="B12" s="20" t="s">
        <v>30</v>
      </c>
      <c r="C12" s="19" t="s">
        <v>14</v>
      </c>
      <c r="D12" s="21">
        <f>SUM(D13:D14)</f>
        <v>6272514.9059739001</v>
      </c>
      <c r="E12" s="21">
        <f>SUM(E13:E14)</f>
        <v>5806240</v>
      </c>
      <c r="F12" s="21">
        <f>SUM(F13:F14)</f>
        <v>6508975.4573576506</v>
      </c>
    </row>
    <row r="13" spans="1:6" s="22" customFormat="1" ht="28.5" customHeight="1" x14ac:dyDescent="0.2">
      <c r="A13" s="19"/>
      <c r="B13" s="20" t="s">
        <v>31</v>
      </c>
      <c r="C13" s="19" t="s">
        <v>14</v>
      </c>
      <c r="D13" s="21">
        <f t="shared" ref="D13:F17" si="1">D21+D28+D35+D42+D49+D56</f>
        <v>3486127.7255720003</v>
      </c>
      <c r="E13" s="21">
        <f t="shared" ref="E13" si="2">E21+E28+E35+E42+E49+E56</f>
        <v>3227660</v>
      </c>
      <c r="F13" s="21">
        <f t="shared" ref="F13" si="3">F21+F28+F35+F42+F49+F56</f>
        <v>3617547.2183430586</v>
      </c>
    </row>
    <row r="14" spans="1:6" s="22" customFormat="1" ht="28.5" customHeight="1" x14ac:dyDescent="0.2">
      <c r="A14" s="19"/>
      <c r="B14" s="20" t="s">
        <v>32</v>
      </c>
      <c r="C14" s="19" t="s">
        <v>14</v>
      </c>
      <c r="D14" s="21">
        <f t="shared" si="1"/>
        <v>2786387.1804019003</v>
      </c>
      <c r="E14" s="21">
        <f t="shared" ref="E14" si="4">E22+E29+E36+E43+E50+E57</f>
        <v>2578580</v>
      </c>
      <c r="F14" s="21">
        <f t="shared" ref="F14" si="5">F22+F29+F36+F43+F50+F57</f>
        <v>2891428.2390145916</v>
      </c>
    </row>
    <row r="15" spans="1:6" s="22" customFormat="1" ht="28.5" customHeight="1" x14ac:dyDescent="0.2">
      <c r="A15" s="19" t="s">
        <v>33</v>
      </c>
      <c r="B15" s="20" t="s">
        <v>34</v>
      </c>
      <c r="C15" s="19" t="s">
        <v>14</v>
      </c>
      <c r="D15" s="21">
        <f t="shared" si="1"/>
        <v>0</v>
      </c>
      <c r="E15" s="21">
        <f t="shared" si="1"/>
        <v>0</v>
      </c>
      <c r="F15" s="21">
        <f t="shared" si="1"/>
        <v>0</v>
      </c>
    </row>
    <row r="16" spans="1:6" s="22" customFormat="1" ht="28.5" customHeight="1" x14ac:dyDescent="0.2">
      <c r="A16" s="19"/>
      <c r="B16" s="20" t="s">
        <v>31</v>
      </c>
      <c r="C16" s="19" t="s">
        <v>14</v>
      </c>
      <c r="D16" s="21">
        <f t="shared" si="1"/>
        <v>0</v>
      </c>
      <c r="E16" s="21">
        <f t="shared" si="1"/>
        <v>0</v>
      </c>
      <c r="F16" s="21">
        <f t="shared" si="1"/>
        <v>0</v>
      </c>
    </row>
    <row r="17" spans="1:6" s="22" customFormat="1" ht="28.5" customHeight="1" x14ac:dyDescent="0.2">
      <c r="A17" s="19"/>
      <c r="B17" s="20" t="s">
        <v>32</v>
      </c>
      <c r="C17" s="19" t="s">
        <v>14</v>
      </c>
      <c r="D17" s="21">
        <f t="shared" si="1"/>
        <v>0</v>
      </c>
      <c r="E17" s="21">
        <f t="shared" si="1"/>
        <v>0</v>
      </c>
      <c r="F17" s="21">
        <f t="shared" si="1"/>
        <v>0</v>
      </c>
    </row>
    <row r="18" spans="1:6" s="22" customFormat="1" ht="24.75" customHeight="1" x14ac:dyDescent="0.2">
      <c r="A18" s="19"/>
      <c r="B18" s="20" t="s">
        <v>24</v>
      </c>
      <c r="C18" s="19" t="s">
        <v>14</v>
      </c>
      <c r="D18" s="21"/>
      <c r="E18" s="21"/>
      <c r="F18" s="21"/>
    </row>
    <row r="19" spans="1:6" s="24" customFormat="1" ht="149.25" customHeight="1" x14ac:dyDescent="0.25">
      <c r="A19" s="19" t="s">
        <v>35</v>
      </c>
      <c r="B19" s="20" t="s">
        <v>88</v>
      </c>
      <c r="C19" s="19" t="s">
        <v>14</v>
      </c>
      <c r="D19" s="21">
        <f>D20</f>
        <v>428805.46131848608</v>
      </c>
      <c r="E19" s="21">
        <f>E20</f>
        <v>396927.82865906454</v>
      </c>
      <c r="F19" s="21">
        <f>F20</f>
        <v>444970.52110280114</v>
      </c>
    </row>
    <row r="20" spans="1:6" s="22" customFormat="1" ht="40.5" customHeight="1" x14ac:dyDescent="0.2">
      <c r="A20" s="19" t="s">
        <v>36</v>
      </c>
      <c r="B20" s="20" t="s">
        <v>30</v>
      </c>
      <c r="C20" s="19" t="s">
        <v>14</v>
      </c>
      <c r="D20" s="21">
        <f>SUM(D21:D22)</f>
        <v>428805.46131848608</v>
      </c>
      <c r="E20" s="21">
        <f>SUM(E21:E22)</f>
        <v>396927.82865906454</v>
      </c>
      <c r="F20" s="21">
        <f>SUM(F21:F22)</f>
        <v>444970.52110280114</v>
      </c>
    </row>
    <row r="21" spans="1:6" s="22" customFormat="1" ht="28.5" customHeight="1" x14ac:dyDescent="0.2">
      <c r="A21" s="19"/>
      <c r="B21" s="20" t="s">
        <v>31</v>
      </c>
      <c r="C21" s="19" t="s">
        <v>14</v>
      </c>
      <c r="D21" s="21">
        <v>234058.80036117177</v>
      </c>
      <c r="E21" s="21">
        <v>216705.26355995293</v>
      </c>
      <c r="F21" s="21">
        <v>242882.31207488</v>
      </c>
    </row>
    <row r="22" spans="1:6" s="22" customFormat="1" ht="28.5" customHeight="1" x14ac:dyDescent="0.2">
      <c r="A22" s="19"/>
      <c r="B22" s="20" t="s">
        <v>32</v>
      </c>
      <c r="C22" s="19" t="s">
        <v>14</v>
      </c>
      <c r="D22" s="21">
        <v>194746.66095731431</v>
      </c>
      <c r="E22" s="21">
        <v>180222.56509911161</v>
      </c>
      <c r="F22" s="21">
        <v>202088.20902792114</v>
      </c>
    </row>
    <row r="23" spans="1:6" s="22" customFormat="1" ht="28.5" customHeight="1" x14ac:dyDescent="0.2">
      <c r="A23" s="19" t="s">
        <v>37</v>
      </c>
      <c r="B23" s="20" t="s">
        <v>34</v>
      </c>
      <c r="C23" s="19" t="s">
        <v>14</v>
      </c>
      <c r="D23" s="21">
        <v>0</v>
      </c>
      <c r="E23" s="21">
        <v>0</v>
      </c>
      <c r="F23" s="21">
        <v>0</v>
      </c>
    </row>
    <row r="24" spans="1:6" s="22" customFormat="1" ht="28.5" customHeight="1" x14ac:dyDescent="0.2">
      <c r="A24" s="19"/>
      <c r="B24" s="20" t="s">
        <v>31</v>
      </c>
      <c r="C24" s="19" t="s">
        <v>14</v>
      </c>
      <c r="D24" s="21">
        <v>0</v>
      </c>
      <c r="E24" s="21">
        <v>0</v>
      </c>
      <c r="F24" s="21">
        <v>0</v>
      </c>
    </row>
    <row r="25" spans="1:6" s="22" customFormat="1" ht="28.5" customHeight="1" x14ac:dyDescent="0.2">
      <c r="A25" s="19"/>
      <c r="B25" s="20" t="s">
        <v>32</v>
      </c>
      <c r="C25" s="19" t="s">
        <v>14</v>
      </c>
      <c r="D25" s="21">
        <v>0</v>
      </c>
      <c r="E25" s="21">
        <v>0</v>
      </c>
      <c r="F25" s="21">
        <v>0</v>
      </c>
    </row>
    <row r="26" spans="1:6" s="22" customFormat="1" ht="118.5" customHeight="1" x14ac:dyDescent="0.2">
      <c r="A26" s="19" t="s">
        <v>38</v>
      </c>
      <c r="B26" s="20" t="s">
        <v>89</v>
      </c>
      <c r="C26" s="19" t="s">
        <v>14</v>
      </c>
      <c r="D26" s="21">
        <v>0</v>
      </c>
      <c r="E26" s="21">
        <v>0</v>
      </c>
      <c r="F26" s="21">
        <v>0</v>
      </c>
    </row>
    <row r="27" spans="1:6" s="22" customFormat="1" ht="40.5" customHeight="1" x14ac:dyDescent="0.2">
      <c r="A27" s="19" t="s">
        <v>39</v>
      </c>
      <c r="B27" s="20" t="s">
        <v>30</v>
      </c>
      <c r="C27" s="19" t="s">
        <v>14</v>
      </c>
      <c r="D27" s="21">
        <v>0</v>
      </c>
      <c r="E27" s="21">
        <v>0</v>
      </c>
      <c r="F27" s="21">
        <v>0</v>
      </c>
    </row>
    <row r="28" spans="1:6" s="22" customFormat="1" ht="28.5" customHeight="1" x14ac:dyDescent="0.2">
      <c r="A28" s="19"/>
      <c r="B28" s="20" t="s">
        <v>31</v>
      </c>
      <c r="C28" s="19" t="s">
        <v>14</v>
      </c>
      <c r="D28" s="21">
        <v>0</v>
      </c>
      <c r="E28" s="21">
        <v>0</v>
      </c>
      <c r="F28" s="21">
        <v>0</v>
      </c>
    </row>
    <row r="29" spans="1:6" s="22" customFormat="1" ht="28.5" customHeight="1" x14ac:dyDescent="0.2">
      <c r="A29" s="19"/>
      <c r="B29" s="20" t="s">
        <v>32</v>
      </c>
      <c r="C29" s="19" t="s">
        <v>14</v>
      </c>
      <c r="D29" s="21">
        <v>0</v>
      </c>
      <c r="E29" s="21">
        <v>0</v>
      </c>
      <c r="F29" s="21">
        <v>0</v>
      </c>
    </row>
    <row r="30" spans="1:6" s="22" customFormat="1" ht="28.5" customHeight="1" x14ac:dyDescent="0.2">
      <c r="A30" s="19" t="s">
        <v>40</v>
      </c>
      <c r="B30" s="20" t="s">
        <v>34</v>
      </c>
      <c r="C30" s="19" t="s">
        <v>14</v>
      </c>
      <c r="D30" s="21">
        <v>0</v>
      </c>
      <c r="E30" s="21">
        <v>0</v>
      </c>
      <c r="F30" s="21">
        <v>0</v>
      </c>
    </row>
    <row r="31" spans="1:6" s="22" customFormat="1" ht="28.5" customHeight="1" x14ac:dyDescent="0.2">
      <c r="A31" s="19"/>
      <c r="B31" s="20" t="s">
        <v>31</v>
      </c>
      <c r="C31" s="19" t="s">
        <v>14</v>
      </c>
      <c r="D31" s="21">
        <v>0</v>
      </c>
      <c r="E31" s="21">
        <v>0</v>
      </c>
      <c r="F31" s="21">
        <v>0</v>
      </c>
    </row>
    <row r="32" spans="1:6" s="22" customFormat="1" ht="28.5" customHeight="1" x14ac:dyDescent="0.2">
      <c r="A32" s="19"/>
      <c r="B32" s="20" t="s">
        <v>32</v>
      </c>
      <c r="C32" s="19" t="s">
        <v>14</v>
      </c>
      <c r="D32" s="21">
        <v>0</v>
      </c>
      <c r="E32" s="21">
        <v>0</v>
      </c>
      <c r="F32" s="21">
        <v>0</v>
      </c>
    </row>
    <row r="33" spans="1:6" s="22" customFormat="1" ht="132.75" customHeight="1" x14ac:dyDescent="0.2">
      <c r="A33" s="19" t="s">
        <v>41</v>
      </c>
      <c r="B33" s="20" t="s">
        <v>90</v>
      </c>
      <c r="C33" s="19" t="s">
        <v>14</v>
      </c>
      <c r="D33" s="21">
        <v>0</v>
      </c>
      <c r="E33" s="21">
        <v>0</v>
      </c>
      <c r="F33" s="21">
        <v>0</v>
      </c>
    </row>
    <row r="34" spans="1:6" s="22" customFormat="1" ht="40.5" customHeight="1" x14ac:dyDescent="0.2">
      <c r="A34" s="19" t="s">
        <v>42</v>
      </c>
      <c r="B34" s="20" t="s">
        <v>30</v>
      </c>
      <c r="C34" s="19" t="s">
        <v>14</v>
      </c>
      <c r="D34" s="21">
        <v>0</v>
      </c>
      <c r="E34" s="21">
        <v>0</v>
      </c>
      <c r="F34" s="21">
        <v>0</v>
      </c>
    </row>
    <row r="35" spans="1:6" s="22" customFormat="1" ht="28.5" customHeight="1" x14ac:dyDescent="0.2">
      <c r="A35" s="19"/>
      <c r="B35" s="20" t="s">
        <v>31</v>
      </c>
      <c r="C35" s="19" t="s">
        <v>14</v>
      </c>
      <c r="D35" s="21">
        <v>0</v>
      </c>
      <c r="E35" s="21">
        <v>0</v>
      </c>
      <c r="F35" s="21">
        <v>0</v>
      </c>
    </row>
    <row r="36" spans="1:6" s="22" customFormat="1" ht="28.5" customHeight="1" x14ac:dyDescent="0.2">
      <c r="A36" s="19"/>
      <c r="B36" s="20" t="s">
        <v>32</v>
      </c>
      <c r="C36" s="19" t="s">
        <v>14</v>
      </c>
      <c r="D36" s="21">
        <v>0</v>
      </c>
      <c r="E36" s="21">
        <v>0</v>
      </c>
      <c r="F36" s="21">
        <v>0</v>
      </c>
    </row>
    <row r="37" spans="1:6" s="22" customFormat="1" ht="28.5" customHeight="1" x14ac:dyDescent="0.2">
      <c r="A37" s="19" t="s">
        <v>43</v>
      </c>
      <c r="B37" s="20" t="s">
        <v>34</v>
      </c>
      <c r="C37" s="19" t="s">
        <v>14</v>
      </c>
      <c r="D37" s="21">
        <v>0</v>
      </c>
      <c r="E37" s="21">
        <v>0</v>
      </c>
      <c r="F37" s="21">
        <v>0</v>
      </c>
    </row>
    <row r="38" spans="1:6" s="22" customFormat="1" ht="28.5" customHeight="1" x14ac:dyDescent="0.2">
      <c r="A38" s="19"/>
      <c r="B38" s="20" t="s">
        <v>31</v>
      </c>
      <c r="C38" s="19" t="s">
        <v>14</v>
      </c>
      <c r="D38" s="21">
        <v>0</v>
      </c>
      <c r="E38" s="21">
        <v>0</v>
      </c>
      <c r="F38" s="21">
        <v>0</v>
      </c>
    </row>
    <row r="39" spans="1:6" s="22" customFormat="1" ht="28.5" customHeight="1" x14ac:dyDescent="0.2">
      <c r="A39" s="19"/>
      <c r="B39" s="20" t="s">
        <v>32</v>
      </c>
      <c r="C39" s="19" t="s">
        <v>14</v>
      </c>
      <c r="D39" s="21">
        <v>0</v>
      </c>
      <c r="E39" s="21">
        <v>0</v>
      </c>
      <c r="F39" s="21">
        <v>0</v>
      </c>
    </row>
    <row r="40" spans="1:6" s="22" customFormat="1" ht="149.25" customHeight="1" x14ac:dyDescent="0.2">
      <c r="A40" s="19" t="s">
        <v>44</v>
      </c>
      <c r="B40" s="20" t="s">
        <v>91</v>
      </c>
      <c r="C40" s="19" t="s">
        <v>14</v>
      </c>
      <c r="D40" s="21">
        <f>D41</f>
        <v>2716269.362869014</v>
      </c>
      <c r="E40" s="21">
        <f>E41</f>
        <v>2514346.454283501</v>
      </c>
      <c r="F40" s="21">
        <f>F41</f>
        <v>2818666.976749457</v>
      </c>
    </row>
    <row r="41" spans="1:6" s="22" customFormat="1" ht="40.5" customHeight="1" x14ac:dyDescent="0.2">
      <c r="A41" s="19" t="s">
        <v>45</v>
      </c>
      <c r="B41" s="20" t="s">
        <v>30</v>
      </c>
      <c r="C41" s="19" t="s">
        <v>14</v>
      </c>
      <c r="D41" s="21">
        <f>SUM(D42:D43)</f>
        <v>2716269.362869014</v>
      </c>
      <c r="E41" s="21">
        <f>SUM(E42:E43)</f>
        <v>2514346.454283501</v>
      </c>
      <c r="F41" s="21">
        <f>SUM(F42:F43)</f>
        <v>2818666.976749457</v>
      </c>
    </row>
    <row r="42" spans="1:6" s="22" customFormat="1" ht="28.5" customHeight="1" x14ac:dyDescent="0.2">
      <c r="A42" s="19"/>
      <c r="B42" s="20" t="s">
        <v>31</v>
      </c>
      <c r="C42" s="19" t="s">
        <v>14</v>
      </c>
      <c r="D42" s="21">
        <v>1496452.3819154282</v>
      </c>
      <c r="E42" s="21">
        <v>1385502.7340458799</v>
      </c>
      <c r="F42" s="21">
        <v>1552865.4076186386</v>
      </c>
    </row>
    <row r="43" spans="1:6" s="22" customFormat="1" ht="28.5" customHeight="1" x14ac:dyDescent="0.2">
      <c r="A43" s="19"/>
      <c r="B43" s="20" t="s">
        <v>32</v>
      </c>
      <c r="C43" s="19" t="s">
        <v>14</v>
      </c>
      <c r="D43" s="21">
        <v>1219816.9809535858</v>
      </c>
      <c r="E43" s="21">
        <v>1128843.7202376213</v>
      </c>
      <c r="F43" s="21">
        <v>1265801.5691308184</v>
      </c>
    </row>
    <row r="44" spans="1:6" s="22" customFormat="1" ht="28.5" customHeight="1" x14ac:dyDescent="0.2">
      <c r="A44" s="19" t="s">
        <v>46</v>
      </c>
      <c r="B44" s="20" t="s">
        <v>34</v>
      </c>
      <c r="C44" s="19" t="s">
        <v>14</v>
      </c>
      <c r="D44" s="21">
        <v>0</v>
      </c>
      <c r="E44" s="21">
        <v>0</v>
      </c>
      <c r="F44" s="21">
        <v>0</v>
      </c>
    </row>
    <row r="45" spans="1:6" ht="28.5" customHeight="1" x14ac:dyDescent="0.25">
      <c r="A45" s="19"/>
      <c r="B45" s="20" t="s">
        <v>31</v>
      </c>
      <c r="C45" s="19" t="s">
        <v>14</v>
      </c>
      <c r="D45" s="21">
        <v>0</v>
      </c>
      <c r="E45" s="21">
        <v>0</v>
      </c>
      <c r="F45" s="21">
        <v>0</v>
      </c>
    </row>
    <row r="46" spans="1:6" s="25" customFormat="1" ht="28.5" customHeight="1" x14ac:dyDescent="0.2">
      <c r="A46" s="19"/>
      <c r="B46" s="20" t="s">
        <v>32</v>
      </c>
      <c r="C46" s="19" t="s">
        <v>14</v>
      </c>
      <c r="D46" s="21">
        <v>0</v>
      </c>
      <c r="E46" s="21">
        <v>0</v>
      </c>
      <c r="F46" s="21">
        <v>0</v>
      </c>
    </row>
    <row r="47" spans="1:6" s="25" customFormat="1" ht="57.75" customHeight="1" x14ac:dyDescent="0.2">
      <c r="A47" s="19" t="s">
        <v>47</v>
      </c>
      <c r="B47" s="20" t="s">
        <v>92</v>
      </c>
      <c r="C47" s="19" t="s">
        <v>14</v>
      </c>
      <c r="D47" s="21">
        <f>D48</f>
        <v>1938731.8007187999</v>
      </c>
      <c r="E47" s="21">
        <f>E48</f>
        <v>1794638.2114517116</v>
      </c>
      <c r="F47" s="21">
        <f>F48</f>
        <v>2011817.8854971421</v>
      </c>
    </row>
    <row r="48" spans="1:6" s="25" customFormat="1" ht="40.5" customHeight="1" x14ac:dyDescent="0.2">
      <c r="A48" s="19" t="s">
        <v>48</v>
      </c>
      <c r="B48" s="20" t="s">
        <v>30</v>
      </c>
      <c r="C48" s="19" t="s">
        <v>14</v>
      </c>
      <c r="D48" s="21">
        <f>SUM(D49:D50)</f>
        <v>1938731.8007187999</v>
      </c>
      <c r="E48" s="21">
        <f>SUM(E49:E50)</f>
        <v>1794638.2114517116</v>
      </c>
      <c r="F48" s="21">
        <f>SUM(F49:F50)</f>
        <v>2011817.8854971421</v>
      </c>
    </row>
    <row r="49" spans="1:6" s="25" customFormat="1" ht="28.5" customHeight="1" x14ac:dyDescent="0.2">
      <c r="A49" s="19"/>
      <c r="B49" s="20" t="s">
        <v>31</v>
      </c>
      <c r="C49" s="19" t="s">
        <v>14</v>
      </c>
      <c r="D49" s="21">
        <v>1133166.9330355001</v>
      </c>
      <c r="E49" s="21">
        <v>1049151.9161080788</v>
      </c>
      <c r="F49" s="21">
        <v>1175884.8812254297</v>
      </c>
    </row>
    <row r="50" spans="1:6" ht="28.5" customHeight="1" x14ac:dyDescent="0.25">
      <c r="A50" s="19"/>
      <c r="B50" s="20" t="s">
        <v>32</v>
      </c>
      <c r="C50" s="19" t="s">
        <v>14</v>
      </c>
      <c r="D50" s="21">
        <v>805564.86768329982</v>
      </c>
      <c r="E50" s="21">
        <v>745486.29534363269</v>
      </c>
      <c r="F50" s="21">
        <v>835933.00427171227</v>
      </c>
    </row>
    <row r="51" spans="1:6" ht="28.5" customHeight="1" x14ac:dyDescent="0.25">
      <c r="A51" s="19" t="s">
        <v>49</v>
      </c>
      <c r="B51" s="20" t="s">
        <v>34</v>
      </c>
      <c r="C51" s="19" t="s">
        <v>14</v>
      </c>
      <c r="D51" s="21">
        <v>0</v>
      </c>
      <c r="E51" s="21">
        <v>0</v>
      </c>
      <c r="F51" s="21">
        <v>0</v>
      </c>
    </row>
    <row r="52" spans="1:6" ht="28.5" customHeight="1" x14ac:dyDescent="0.25">
      <c r="A52" s="19"/>
      <c r="B52" s="20" t="s">
        <v>31</v>
      </c>
      <c r="C52" s="19" t="s">
        <v>14</v>
      </c>
      <c r="D52" s="21">
        <v>0</v>
      </c>
      <c r="E52" s="21">
        <v>0</v>
      </c>
      <c r="F52" s="21">
        <v>0</v>
      </c>
    </row>
    <row r="53" spans="1:6" ht="28.5" customHeight="1" x14ac:dyDescent="0.25">
      <c r="A53" s="19"/>
      <c r="B53" s="20" t="s">
        <v>32</v>
      </c>
      <c r="C53" s="19" t="s">
        <v>14</v>
      </c>
      <c r="D53" s="21">
        <v>0</v>
      </c>
      <c r="E53" s="21">
        <v>0</v>
      </c>
      <c r="F53" s="21">
        <v>0</v>
      </c>
    </row>
    <row r="54" spans="1:6" ht="45" customHeight="1" x14ac:dyDescent="0.25">
      <c r="A54" s="19" t="s">
        <v>50</v>
      </c>
      <c r="B54" s="20" t="s">
        <v>51</v>
      </c>
      <c r="C54" s="19" t="s">
        <v>14</v>
      </c>
      <c r="D54" s="21">
        <f>D55</f>
        <v>1188708.2810676002</v>
      </c>
      <c r="E54" s="21">
        <f>E55</f>
        <v>1100327.5056057225</v>
      </c>
      <c r="F54" s="21">
        <f>F55</f>
        <v>1233520.0740082497</v>
      </c>
    </row>
    <row r="55" spans="1:6" ht="40.5" customHeight="1" x14ac:dyDescent="0.25">
      <c r="A55" s="19" t="s">
        <v>52</v>
      </c>
      <c r="B55" s="20" t="s">
        <v>30</v>
      </c>
      <c r="C55" s="19" t="s">
        <v>14</v>
      </c>
      <c r="D55" s="21">
        <f>SUM(D56:D57)</f>
        <v>1188708.2810676002</v>
      </c>
      <c r="E55" s="21">
        <f>SUM(E56:E57)</f>
        <v>1100327.5056057225</v>
      </c>
      <c r="F55" s="21">
        <f>SUM(F56:F57)</f>
        <v>1233520.0740082497</v>
      </c>
    </row>
    <row r="56" spans="1:6" ht="28.5" customHeight="1" x14ac:dyDescent="0.25">
      <c r="A56" s="19"/>
      <c r="B56" s="20" t="s">
        <v>31</v>
      </c>
      <c r="C56" s="19" t="s">
        <v>14</v>
      </c>
      <c r="D56" s="21">
        <v>622449.61025989999</v>
      </c>
      <c r="E56" s="21">
        <v>576300.08628608834</v>
      </c>
      <c r="F56" s="21">
        <v>645914.61742411018</v>
      </c>
    </row>
    <row r="57" spans="1:6" ht="28.5" customHeight="1" x14ac:dyDescent="0.25">
      <c r="A57" s="19"/>
      <c r="B57" s="20" t="s">
        <v>32</v>
      </c>
      <c r="C57" s="19" t="s">
        <v>14</v>
      </c>
      <c r="D57" s="21">
        <v>566258.67080770025</v>
      </c>
      <c r="E57" s="21">
        <v>524027.41931963415</v>
      </c>
      <c r="F57" s="21">
        <v>587605.45658413961</v>
      </c>
    </row>
    <row r="58" spans="1:6" ht="28.5" customHeight="1" x14ac:dyDescent="0.25">
      <c r="A58" s="19" t="s">
        <v>53</v>
      </c>
      <c r="B58" s="20" t="s">
        <v>34</v>
      </c>
      <c r="C58" s="19" t="s">
        <v>14</v>
      </c>
      <c r="D58" s="21">
        <v>0</v>
      </c>
      <c r="E58" s="21">
        <v>0</v>
      </c>
      <c r="F58" s="21">
        <v>0</v>
      </c>
    </row>
    <row r="59" spans="1:6" ht="28.5" customHeight="1" x14ac:dyDescent="0.25">
      <c r="A59" s="19"/>
      <c r="B59" s="20" t="s">
        <v>31</v>
      </c>
      <c r="C59" s="19" t="s">
        <v>14</v>
      </c>
      <c r="D59" s="21">
        <v>0</v>
      </c>
      <c r="E59" s="21">
        <v>0</v>
      </c>
      <c r="F59" s="21">
        <v>0</v>
      </c>
    </row>
    <row r="60" spans="1:6" ht="28.5" customHeight="1" x14ac:dyDescent="0.25">
      <c r="A60" s="19"/>
      <c r="B60" s="20" t="s">
        <v>32</v>
      </c>
      <c r="C60" s="19" t="s">
        <v>14</v>
      </c>
      <c r="D60" s="21">
        <v>0</v>
      </c>
      <c r="E60" s="21">
        <v>0</v>
      </c>
      <c r="F60" s="21">
        <v>0</v>
      </c>
    </row>
    <row r="61" spans="1:6" ht="123" customHeight="1" x14ac:dyDescent="0.25">
      <c r="A61" s="19" t="s">
        <v>5</v>
      </c>
      <c r="B61" s="20" t="s">
        <v>54</v>
      </c>
      <c r="C61" s="19" t="s">
        <v>14</v>
      </c>
      <c r="D61" s="21">
        <f>D62+D65+D68+D71</f>
        <v>8201960.0955229998</v>
      </c>
      <c r="E61" s="21">
        <f>E62+E65+E68+E71</f>
        <v>8574606.762000002</v>
      </c>
      <c r="F61" s="21">
        <f>F62+F65+F68+F71</f>
        <v>7870372.815921234</v>
      </c>
    </row>
    <row r="62" spans="1:6" ht="28.5" customHeight="1" x14ac:dyDescent="0.25">
      <c r="A62" s="19"/>
      <c r="B62" s="20" t="s">
        <v>55</v>
      </c>
      <c r="C62" s="19" t="s">
        <v>14</v>
      </c>
      <c r="D62" s="21">
        <f>SUM(D63:D64)</f>
        <v>1795902.0430190002</v>
      </c>
      <c r="E62" s="21">
        <f>SUM(E63:E64)</f>
        <v>1877496.7962067856</v>
      </c>
      <c r="F62" s="21">
        <f>SUM(F63:F64)</f>
        <v>1723297.6574891349</v>
      </c>
    </row>
    <row r="63" spans="1:6" ht="28.5" customHeight="1" x14ac:dyDescent="0.25">
      <c r="A63" s="19"/>
      <c r="B63" s="20" t="s">
        <v>31</v>
      </c>
      <c r="C63" s="19" t="s">
        <v>14</v>
      </c>
      <c r="D63" s="21">
        <v>962815.60699999996</v>
      </c>
      <c r="E63" s="21">
        <v>1006560.0317718814</v>
      </c>
      <c r="F63" s="21">
        <v>923891.08113483293</v>
      </c>
    </row>
    <row r="64" spans="1:6" ht="28.5" customHeight="1" x14ac:dyDescent="0.25">
      <c r="A64" s="19"/>
      <c r="B64" s="20" t="s">
        <v>32</v>
      </c>
      <c r="C64" s="19" t="s">
        <v>14</v>
      </c>
      <c r="D64" s="21">
        <v>833086.43601900025</v>
      </c>
      <c r="E64" s="21">
        <v>870936.76443490421</v>
      </c>
      <c r="F64" s="21">
        <v>799406.57635430188</v>
      </c>
    </row>
    <row r="65" spans="1:9" ht="28.5" customHeight="1" x14ac:dyDescent="0.25">
      <c r="A65" s="19"/>
      <c r="B65" s="20" t="s">
        <v>56</v>
      </c>
      <c r="C65" s="19" t="s">
        <v>14</v>
      </c>
      <c r="D65" s="21">
        <f>SUM(D66:D67)</f>
        <v>1708901.3185440002</v>
      </c>
      <c r="E65" s="21">
        <f>SUM(E66:E67)</f>
        <v>1786543.2934228068</v>
      </c>
      <c r="F65" s="21">
        <f>SUM(F66:F67)</f>
        <v>1639814.1817225008</v>
      </c>
    </row>
    <row r="66" spans="1:9" ht="28.5" customHeight="1" x14ac:dyDescent="0.25">
      <c r="A66" s="19"/>
      <c r="B66" s="20" t="s">
        <v>31</v>
      </c>
      <c r="C66" s="19" t="s">
        <v>14</v>
      </c>
      <c r="D66" s="21">
        <v>910222.59600000002</v>
      </c>
      <c r="E66" s="21">
        <v>951577.5175310846</v>
      </c>
      <c r="F66" s="21">
        <v>873424.29036029766</v>
      </c>
    </row>
    <row r="67" spans="1:9" ht="28.5" customHeight="1" x14ac:dyDescent="0.25">
      <c r="A67" s="19"/>
      <c r="B67" s="20" t="s">
        <v>32</v>
      </c>
      <c r="C67" s="19" t="s">
        <v>14</v>
      </c>
      <c r="D67" s="21">
        <v>798678.72254400013</v>
      </c>
      <c r="E67" s="21">
        <v>834965.77589172218</v>
      </c>
      <c r="F67" s="21">
        <v>766389.89136220305</v>
      </c>
    </row>
    <row r="68" spans="1:9" ht="28.5" customHeight="1" x14ac:dyDescent="0.25">
      <c r="A68" s="19"/>
      <c r="B68" s="20" t="s">
        <v>57</v>
      </c>
      <c r="C68" s="19" t="s">
        <v>14</v>
      </c>
      <c r="D68" s="21">
        <f>SUM(D69:D70)</f>
        <v>2017170.5649999999</v>
      </c>
      <c r="E68" s="21">
        <f>SUM(E69:E70)</f>
        <v>2108818.4001526101</v>
      </c>
      <c r="F68" s="21">
        <f>SUM(F69:F70)</f>
        <v>1935620.7778331244</v>
      </c>
    </row>
    <row r="69" spans="1:9" ht="28.5" customHeight="1" x14ac:dyDescent="0.25">
      <c r="A69" s="19"/>
      <c r="B69" s="20" t="s">
        <v>31</v>
      </c>
      <c r="C69" s="19" t="s">
        <v>14</v>
      </c>
      <c r="D69" s="21">
        <v>1047985.7529999999</v>
      </c>
      <c r="E69" s="21">
        <v>1095599.7858436867</v>
      </c>
      <c r="F69" s="21">
        <v>1005617.9847041802</v>
      </c>
    </row>
    <row r="70" spans="1:9" ht="28.5" customHeight="1" x14ac:dyDescent="0.25">
      <c r="A70" s="19"/>
      <c r="B70" s="20" t="s">
        <v>32</v>
      </c>
      <c r="C70" s="19" t="s">
        <v>14</v>
      </c>
      <c r="D70" s="21">
        <v>969184.81200000003</v>
      </c>
      <c r="E70" s="21">
        <v>1013218.6143089234</v>
      </c>
      <c r="F70" s="21">
        <v>930002.79312894423</v>
      </c>
    </row>
    <row r="71" spans="1:9" ht="28.5" customHeight="1" x14ac:dyDescent="0.25">
      <c r="A71" s="19"/>
      <c r="B71" s="20" t="s">
        <v>58</v>
      </c>
      <c r="C71" s="19" t="s">
        <v>14</v>
      </c>
      <c r="D71" s="21">
        <f>SUM(D72:D73)</f>
        <v>2679986.1689599999</v>
      </c>
      <c r="E71" s="21">
        <f>SUM(E72:E73)</f>
        <v>2801748.272217798</v>
      </c>
      <c r="F71" s="21">
        <f>SUM(F72:F73)</f>
        <v>2571640.1988764745</v>
      </c>
    </row>
    <row r="72" spans="1:9" ht="28.5" customHeight="1" x14ac:dyDescent="0.25">
      <c r="A72" s="19"/>
      <c r="B72" s="20" t="s">
        <v>31</v>
      </c>
      <c r="C72" s="19" t="s">
        <v>14</v>
      </c>
      <c r="D72" s="21">
        <v>1230786.4799599999</v>
      </c>
      <c r="E72" s="21">
        <v>1286705.8545436934</v>
      </c>
      <c r="F72" s="21">
        <v>1181028.4787130374</v>
      </c>
    </row>
    <row r="73" spans="1:9" ht="28.5" customHeight="1" x14ac:dyDescent="0.25">
      <c r="A73" s="19"/>
      <c r="B73" s="20" t="s">
        <v>32</v>
      </c>
      <c r="C73" s="19" t="s">
        <v>14</v>
      </c>
      <c r="D73" s="21">
        <v>1449199.689</v>
      </c>
      <c r="E73" s="21">
        <v>1515042.4176741047</v>
      </c>
      <c r="F73" s="21">
        <v>1390611.7201634371</v>
      </c>
    </row>
    <row r="74" spans="1:9" ht="102" customHeight="1" x14ac:dyDescent="0.25">
      <c r="A74" s="19" t="s">
        <v>6</v>
      </c>
      <c r="B74" s="20" t="s">
        <v>59</v>
      </c>
      <c r="C74" s="19" t="s">
        <v>14</v>
      </c>
      <c r="D74" s="21">
        <f>SUM(D75:D76)</f>
        <v>4230012.5949999997</v>
      </c>
      <c r="E74" s="21">
        <f>SUM(E75:E76)</f>
        <v>4057953.1379999993</v>
      </c>
      <c r="F74" s="21">
        <f>SUM(F75:F76)</f>
        <v>4230012.5949999997</v>
      </c>
      <c r="I74" s="45"/>
    </row>
    <row r="75" spans="1:9" ht="28.5" customHeight="1" x14ac:dyDescent="0.25">
      <c r="A75" s="19"/>
      <c r="B75" s="20" t="s">
        <v>60</v>
      </c>
      <c r="C75" s="19" t="s">
        <v>14</v>
      </c>
      <c r="D75" s="21">
        <v>1922333.6429999999</v>
      </c>
      <c r="E75" s="21">
        <v>1844141.0430114383</v>
      </c>
      <c r="F75" s="21">
        <v>1922333.6429999999</v>
      </c>
    </row>
    <row r="76" spans="1:9" ht="28.5" customHeight="1" x14ac:dyDescent="0.25">
      <c r="A76" s="19"/>
      <c r="B76" s="20" t="s">
        <v>61</v>
      </c>
      <c r="C76" s="19" t="s">
        <v>14</v>
      </c>
      <c r="D76" s="21">
        <v>2307678.9519999996</v>
      </c>
      <c r="E76" s="21">
        <v>2213812.0949885612</v>
      </c>
      <c r="F76" s="21">
        <v>2307678.9519999996</v>
      </c>
      <c r="I76" s="45"/>
    </row>
    <row r="77" spans="1:9" ht="45.75" customHeight="1" x14ac:dyDescent="0.25">
      <c r="A77" s="19" t="s">
        <v>8</v>
      </c>
      <c r="B77" s="20" t="s">
        <v>93</v>
      </c>
      <c r="C77" s="19"/>
      <c r="D77" s="21">
        <f>D79+D80+D85</f>
        <v>81.351018800000006</v>
      </c>
      <c r="E77" s="21">
        <f t="shared" ref="E77:F77" si="6">E79+E80+E85</f>
        <v>82.97803917600001</v>
      </c>
      <c r="F77" s="21">
        <f t="shared" si="6"/>
        <v>84.637599959520017</v>
      </c>
    </row>
    <row r="78" spans="1:9" ht="28.5" customHeight="1" x14ac:dyDescent="0.25">
      <c r="A78" s="19"/>
      <c r="B78" s="20" t="s">
        <v>24</v>
      </c>
      <c r="C78" s="19"/>
      <c r="D78" s="21"/>
      <c r="E78" s="21"/>
      <c r="F78" s="21"/>
    </row>
    <row r="79" spans="1:9" ht="57.75" customHeight="1" x14ac:dyDescent="0.25">
      <c r="A79" s="19" t="s">
        <v>9</v>
      </c>
      <c r="B79" s="20" t="s">
        <v>62</v>
      </c>
      <c r="C79" s="19" t="s">
        <v>65</v>
      </c>
      <c r="D79" s="21">
        <v>54.982018800000006</v>
      </c>
      <c r="E79" s="21">
        <v>56.081659176000009</v>
      </c>
      <c r="F79" s="21">
        <v>57.203292359520013</v>
      </c>
    </row>
    <row r="80" spans="1:9" ht="119.25" customHeight="1" x14ac:dyDescent="0.25">
      <c r="A80" s="19" t="s">
        <v>63</v>
      </c>
      <c r="B80" s="20" t="s">
        <v>64</v>
      </c>
      <c r="C80" s="19" t="s">
        <v>65</v>
      </c>
      <c r="D80" s="21">
        <f>SUM(D81:D84)</f>
        <v>26.323</v>
      </c>
      <c r="E80" s="21">
        <f>SUM(E81:E84)</f>
        <v>26.849460000000004</v>
      </c>
      <c r="F80" s="21">
        <f>SUM(F81:F84)</f>
        <v>27.386449200000005</v>
      </c>
    </row>
    <row r="81" spans="1:6" ht="28.5" customHeight="1" x14ac:dyDescent="0.25">
      <c r="A81" s="19"/>
      <c r="B81" s="20" t="s">
        <v>55</v>
      </c>
      <c r="C81" s="19" t="s">
        <v>65</v>
      </c>
      <c r="D81" s="21">
        <v>22.251000000000001</v>
      </c>
      <c r="E81" s="21">
        <v>22.696020000000001</v>
      </c>
      <c r="F81" s="21">
        <v>23.149940400000002</v>
      </c>
    </row>
    <row r="82" spans="1:6" ht="28.5" customHeight="1" x14ac:dyDescent="0.25">
      <c r="A82" s="19"/>
      <c r="B82" s="20" t="s">
        <v>56</v>
      </c>
      <c r="C82" s="19" t="s">
        <v>65</v>
      </c>
      <c r="D82" s="21">
        <v>3.5939999999999999</v>
      </c>
      <c r="E82" s="21">
        <v>3.66588</v>
      </c>
      <c r="F82" s="21">
        <v>3.7391976000000002</v>
      </c>
    </row>
    <row r="83" spans="1:6" ht="28.5" customHeight="1" x14ac:dyDescent="0.25">
      <c r="A83" s="19"/>
      <c r="B83" s="20" t="s">
        <v>57</v>
      </c>
      <c r="C83" s="19" t="s">
        <v>65</v>
      </c>
      <c r="D83" s="21">
        <v>0.43</v>
      </c>
      <c r="E83" s="21">
        <v>0.43859999999999999</v>
      </c>
      <c r="F83" s="21">
        <v>0.44737199999999999</v>
      </c>
    </row>
    <row r="84" spans="1:6" ht="28.5" customHeight="1" x14ac:dyDescent="0.25">
      <c r="A84" s="19"/>
      <c r="B84" s="20" t="s">
        <v>58</v>
      </c>
      <c r="C84" s="19" t="s">
        <v>65</v>
      </c>
      <c r="D84" s="21">
        <v>4.8000000000000001E-2</v>
      </c>
      <c r="E84" s="21">
        <v>4.8960000000000004E-2</v>
      </c>
      <c r="F84" s="21">
        <v>4.9939200000000003E-2</v>
      </c>
    </row>
    <row r="85" spans="1:6" ht="105" customHeight="1" x14ac:dyDescent="0.25">
      <c r="A85" s="19" t="s">
        <v>66</v>
      </c>
      <c r="B85" s="20" t="s">
        <v>67</v>
      </c>
      <c r="C85" s="19" t="s">
        <v>65</v>
      </c>
      <c r="D85" s="21">
        <v>4.5999999999999999E-2</v>
      </c>
      <c r="E85" s="21">
        <v>4.6920000000000003E-2</v>
      </c>
      <c r="F85" s="21">
        <v>4.7858400000000002E-2</v>
      </c>
    </row>
    <row r="86" spans="1:6" ht="57" customHeight="1" x14ac:dyDescent="0.25">
      <c r="A86" s="19" t="s">
        <v>11</v>
      </c>
      <c r="B86" s="20" t="s">
        <v>94</v>
      </c>
      <c r="C86" s="19"/>
      <c r="D86" s="21">
        <f>D88+D89</f>
        <v>916432</v>
      </c>
      <c r="E86" s="21">
        <f>E88+E89</f>
        <v>916432</v>
      </c>
      <c r="F86" s="21">
        <f>F88+F89</f>
        <v>934760.64</v>
      </c>
    </row>
    <row r="87" spans="1:6" ht="28.5" customHeight="1" x14ac:dyDescent="0.25">
      <c r="A87" s="19"/>
      <c r="B87" s="20" t="s">
        <v>24</v>
      </c>
      <c r="C87" s="19"/>
      <c r="D87" s="21"/>
      <c r="E87" s="21"/>
      <c r="F87" s="21"/>
    </row>
    <row r="88" spans="1:6" ht="57.75" customHeight="1" x14ac:dyDescent="0.25">
      <c r="A88" s="19" t="s">
        <v>12</v>
      </c>
      <c r="B88" s="20" t="s">
        <v>68</v>
      </c>
      <c r="C88" s="19" t="s">
        <v>69</v>
      </c>
      <c r="D88" s="21">
        <v>869478</v>
      </c>
      <c r="E88" s="21">
        <v>869478</v>
      </c>
      <c r="F88" s="21">
        <v>886867.56</v>
      </c>
    </row>
    <row r="89" spans="1:6" ht="119.25" customHeight="1" x14ac:dyDescent="0.25">
      <c r="A89" s="19" t="s">
        <v>13</v>
      </c>
      <c r="B89" s="20" t="s">
        <v>70</v>
      </c>
      <c r="C89" s="19" t="s">
        <v>69</v>
      </c>
      <c r="D89" s="21">
        <f>SUM(D90:D93)</f>
        <v>46954</v>
      </c>
      <c r="E89" s="21">
        <f>SUM(E90:E93)</f>
        <v>46954</v>
      </c>
      <c r="F89" s="21">
        <f>SUM(F90:F93)</f>
        <v>47893.08</v>
      </c>
    </row>
    <row r="90" spans="1:6" ht="28.5" customHeight="1" x14ac:dyDescent="0.25">
      <c r="A90" s="19"/>
      <c r="B90" s="20" t="s">
        <v>55</v>
      </c>
      <c r="C90" s="19" t="s">
        <v>69</v>
      </c>
      <c r="D90" s="21">
        <v>42976</v>
      </c>
      <c r="E90" s="21">
        <v>42976</v>
      </c>
      <c r="F90" s="21">
        <v>43835.520000000004</v>
      </c>
    </row>
    <row r="91" spans="1:6" ht="28.5" customHeight="1" x14ac:dyDescent="0.25">
      <c r="A91" s="19"/>
      <c r="B91" s="20" t="s">
        <v>56</v>
      </c>
      <c r="C91" s="19" t="s">
        <v>69</v>
      </c>
      <c r="D91" s="21">
        <v>3325</v>
      </c>
      <c r="E91" s="21">
        <v>3325</v>
      </c>
      <c r="F91" s="21">
        <v>3391.5</v>
      </c>
    </row>
    <row r="92" spans="1:6" ht="28.5" customHeight="1" x14ac:dyDescent="0.25">
      <c r="A92" s="19"/>
      <c r="B92" s="20" t="s">
        <v>57</v>
      </c>
      <c r="C92" s="19" t="s">
        <v>69</v>
      </c>
      <c r="D92" s="21">
        <v>567</v>
      </c>
      <c r="E92" s="21">
        <v>567</v>
      </c>
      <c r="F92" s="21">
        <v>578.34</v>
      </c>
    </row>
    <row r="93" spans="1:6" ht="28.5" customHeight="1" x14ac:dyDescent="0.25">
      <c r="A93" s="19"/>
      <c r="B93" s="20" t="s">
        <v>58</v>
      </c>
      <c r="C93" s="19" t="s">
        <v>69</v>
      </c>
      <c r="D93" s="21">
        <v>86</v>
      </c>
      <c r="E93" s="21">
        <v>86</v>
      </c>
      <c r="F93" s="21">
        <v>87.72</v>
      </c>
    </row>
    <row r="94" spans="1:6" ht="40.5" customHeight="1" x14ac:dyDescent="0.25">
      <c r="A94" s="19" t="s">
        <v>15</v>
      </c>
      <c r="B94" s="20" t="s">
        <v>71</v>
      </c>
      <c r="C94" s="19" t="s">
        <v>69</v>
      </c>
      <c r="D94" s="21">
        <v>63856.630799999999</v>
      </c>
      <c r="E94" s="21">
        <v>65133.763416000002</v>
      </c>
      <c r="F94" s="21">
        <v>66436.438684320005</v>
      </c>
    </row>
    <row r="95" spans="1:6" ht="56.25" customHeight="1" x14ac:dyDescent="0.25">
      <c r="A95" s="19" t="s">
        <v>16</v>
      </c>
      <c r="B95" s="20" t="s">
        <v>72</v>
      </c>
      <c r="C95" s="19" t="s">
        <v>4</v>
      </c>
      <c r="D95" s="46">
        <v>2485022</v>
      </c>
      <c r="E95" s="46">
        <v>2361370.4984392747</v>
      </c>
      <c r="F95" s="46">
        <v>3458258.0162413712</v>
      </c>
    </row>
    <row r="96" spans="1:6" ht="71.25" customHeight="1" x14ac:dyDescent="0.25">
      <c r="A96" s="19" t="s">
        <v>73</v>
      </c>
      <c r="B96" s="20" t="s">
        <v>17</v>
      </c>
      <c r="C96" s="19"/>
      <c r="D96" s="46"/>
      <c r="E96" s="46"/>
      <c r="F96" s="46"/>
    </row>
    <row r="97" spans="1:6" ht="40.5" customHeight="1" x14ac:dyDescent="0.25">
      <c r="A97" s="19" t="s">
        <v>74</v>
      </c>
      <c r="B97" s="20" t="s">
        <v>18</v>
      </c>
      <c r="C97" s="19" t="s">
        <v>19</v>
      </c>
      <c r="D97" s="46">
        <v>1280</v>
      </c>
      <c r="E97" s="46">
        <v>1346</v>
      </c>
      <c r="F97" s="46">
        <v>1346</v>
      </c>
    </row>
    <row r="98" spans="1:6" ht="44.25" customHeight="1" x14ac:dyDescent="0.25">
      <c r="A98" s="19" t="s">
        <v>75</v>
      </c>
      <c r="B98" s="20" t="s">
        <v>20</v>
      </c>
      <c r="C98" s="19" t="s">
        <v>21</v>
      </c>
      <c r="D98" s="46">
        <v>43676</v>
      </c>
      <c r="E98" s="46">
        <v>45195.757547279056</v>
      </c>
      <c r="F98" s="46">
        <v>46997.033862588469</v>
      </c>
    </row>
    <row r="99" spans="1:6" ht="59.25" customHeight="1" x14ac:dyDescent="0.25">
      <c r="A99" s="19" t="s">
        <v>76</v>
      </c>
      <c r="B99" s="20" t="s">
        <v>22</v>
      </c>
      <c r="C99" s="19"/>
      <c r="D99" s="46" t="s">
        <v>96</v>
      </c>
      <c r="E99" s="46" t="s">
        <v>96</v>
      </c>
      <c r="F99" s="46" t="s">
        <v>96</v>
      </c>
    </row>
    <row r="100" spans="1:6" ht="40.5" customHeight="1" x14ac:dyDescent="0.25">
      <c r="A100" s="19" t="s">
        <v>77</v>
      </c>
      <c r="B100" s="20" t="s">
        <v>78</v>
      </c>
      <c r="C100" s="19" t="s">
        <v>4</v>
      </c>
      <c r="D100" s="46">
        <v>186049</v>
      </c>
      <c r="E100" s="46">
        <v>405959</v>
      </c>
      <c r="F100" s="46">
        <v>411076</v>
      </c>
    </row>
    <row r="101" spans="1:6" ht="40.5" customHeight="1" x14ac:dyDescent="0.25">
      <c r="A101" s="19" t="s">
        <v>79</v>
      </c>
      <c r="B101" s="20" t="s">
        <v>80</v>
      </c>
      <c r="C101" s="19" t="s">
        <v>4</v>
      </c>
      <c r="D101" s="46">
        <v>865180</v>
      </c>
      <c r="E101" s="46">
        <v>386276</v>
      </c>
      <c r="F101" s="46">
        <v>383617</v>
      </c>
    </row>
    <row r="102" spans="1:6" ht="40.5" customHeight="1" x14ac:dyDescent="0.25">
      <c r="A102" s="19" t="s">
        <v>81</v>
      </c>
      <c r="B102" s="20" t="s">
        <v>82</v>
      </c>
      <c r="C102" s="19" t="s">
        <v>4</v>
      </c>
      <c r="D102" s="46">
        <v>92020</v>
      </c>
      <c r="E102" s="46">
        <v>111903</v>
      </c>
      <c r="F102" s="46">
        <v>120677</v>
      </c>
    </row>
    <row r="103" spans="1:6" ht="26.25" customHeight="1" x14ac:dyDescent="0.25">
      <c r="A103" s="19" t="s">
        <v>83</v>
      </c>
      <c r="B103" s="20" t="s">
        <v>7</v>
      </c>
      <c r="C103" s="19" t="s">
        <v>4</v>
      </c>
      <c r="D103" s="46" t="s">
        <v>96</v>
      </c>
      <c r="E103" s="46" t="s">
        <v>96</v>
      </c>
      <c r="F103" s="46" t="s">
        <v>96</v>
      </c>
    </row>
    <row r="104" spans="1:6" ht="71.25" customHeight="1" x14ac:dyDescent="0.25">
      <c r="A104" s="19" t="s">
        <v>84</v>
      </c>
      <c r="B104" s="20" t="s">
        <v>85</v>
      </c>
      <c r="C104" s="19" t="s">
        <v>10</v>
      </c>
      <c r="D104" s="26">
        <v>1.3100000000000001E-2</v>
      </c>
      <c r="E104" s="26">
        <v>2.1122479523211789E-2</v>
      </c>
      <c r="F104" s="26">
        <v>1.6207292728527296E-2</v>
      </c>
    </row>
    <row r="105" spans="1:6" ht="100.5" customHeight="1" x14ac:dyDescent="0.25">
      <c r="A105" s="19" t="s">
        <v>86</v>
      </c>
      <c r="B105" s="20" t="s">
        <v>87</v>
      </c>
      <c r="C105" s="19"/>
      <c r="D105" s="21" t="s">
        <v>96</v>
      </c>
      <c r="E105" s="21" t="s">
        <v>96</v>
      </c>
      <c r="F105" s="21" t="s">
        <v>96</v>
      </c>
    </row>
    <row r="106" spans="1:6" s="25" customFormat="1" ht="17.25" customHeight="1" x14ac:dyDescent="0.2">
      <c r="A106" s="27" t="s">
        <v>95</v>
      </c>
      <c r="B106" s="28"/>
      <c r="C106" s="28"/>
      <c r="D106" s="28"/>
      <c r="E106" s="28"/>
      <c r="F106" s="28"/>
    </row>
  </sheetData>
  <mergeCells count="1">
    <mergeCell ref="A5:F5"/>
  </mergeCells>
  <phoneticPr fontId="0" type="noConversion"/>
  <pageMargins left="0.78740157480314965" right="0.70866141732283472" top="0.78740157480314965" bottom="0.39370078740157483" header="0.19685039370078741" footer="0.19685039370078741"/>
  <pageSetup paperSize="9" scale="68" fitToHeight="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I16" sqref="I16"/>
    </sheetView>
  </sheetViews>
  <sheetFormatPr defaultRowHeight="12.75" x14ac:dyDescent="0.2"/>
  <cols>
    <col min="2" max="2" width="46" customWidth="1"/>
    <col min="3" max="3" width="12" customWidth="1"/>
  </cols>
  <sheetData>
    <row r="1" spans="1:12" ht="67.5" customHeight="1" x14ac:dyDescent="0.25">
      <c r="A1" s="1"/>
      <c r="B1" s="1"/>
      <c r="C1" s="1"/>
      <c r="D1" s="1"/>
      <c r="E1" s="1"/>
      <c r="F1" s="1"/>
      <c r="G1" s="41" t="s">
        <v>109</v>
      </c>
      <c r="H1" s="41"/>
      <c r="I1" s="4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6.5" x14ac:dyDescent="0.25">
      <c r="A3" s="32" t="s">
        <v>108</v>
      </c>
      <c r="B3" s="32"/>
      <c r="C3" s="32"/>
      <c r="D3" s="32"/>
      <c r="E3" s="32"/>
      <c r="F3" s="32"/>
      <c r="G3" s="32"/>
      <c r="H3" s="32"/>
      <c r="I3" s="32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15" x14ac:dyDescent="0.2">
      <c r="A6" s="42" t="s">
        <v>23</v>
      </c>
      <c r="B6" s="43" t="s">
        <v>0</v>
      </c>
      <c r="C6" s="43" t="s">
        <v>107</v>
      </c>
      <c r="D6" s="43">
        <v>2016</v>
      </c>
      <c r="E6" s="43"/>
      <c r="F6" s="43">
        <v>2017</v>
      </c>
      <c r="G6" s="43"/>
      <c r="H6" s="43">
        <v>2018</v>
      </c>
      <c r="I6" s="43"/>
    </row>
    <row r="7" spans="1:12" ht="30" x14ac:dyDescent="0.2">
      <c r="A7" s="42"/>
      <c r="B7" s="43"/>
      <c r="C7" s="43"/>
      <c r="D7" s="6" t="s">
        <v>106</v>
      </c>
      <c r="E7" s="6" t="s">
        <v>105</v>
      </c>
      <c r="F7" s="6" t="s">
        <v>106</v>
      </c>
      <c r="G7" s="6" t="s">
        <v>105</v>
      </c>
      <c r="H7" s="6" t="s">
        <v>106</v>
      </c>
      <c r="I7" s="6" t="s">
        <v>105</v>
      </c>
    </row>
    <row r="8" spans="1:12" ht="15" x14ac:dyDescent="0.2">
      <c r="A8" s="3" t="s">
        <v>11</v>
      </c>
      <c r="B8" s="4" t="s">
        <v>104</v>
      </c>
      <c r="C8" s="3"/>
      <c r="D8" s="2"/>
      <c r="E8" s="2"/>
      <c r="F8" s="2"/>
      <c r="G8" s="2"/>
      <c r="H8" s="2"/>
      <c r="I8" s="2"/>
    </row>
    <row r="9" spans="1:12" ht="45" x14ac:dyDescent="0.2">
      <c r="A9" s="3" t="s">
        <v>12</v>
      </c>
      <c r="B9" s="4" t="s">
        <v>103</v>
      </c>
      <c r="C9" s="3" t="s">
        <v>101</v>
      </c>
      <c r="D9" s="2">
        <v>110.17</v>
      </c>
      <c r="E9" s="2">
        <v>89.95</v>
      </c>
      <c r="F9" s="2">
        <v>899.5</v>
      </c>
      <c r="G9" s="2">
        <v>150.19</v>
      </c>
      <c r="H9" s="2">
        <v>150.19</v>
      </c>
      <c r="I9" s="2">
        <v>170.93095260268083</v>
      </c>
    </row>
    <row r="10" spans="1:12" ht="60" x14ac:dyDescent="0.2">
      <c r="A10" s="3" t="s">
        <v>13</v>
      </c>
      <c r="B10" s="4" t="s">
        <v>102</v>
      </c>
      <c r="C10" s="3" t="s">
        <v>101</v>
      </c>
      <c r="D10" s="2">
        <v>98.320000000000007</v>
      </c>
      <c r="E10" s="2">
        <v>93.75</v>
      </c>
      <c r="F10" s="2">
        <v>93.75</v>
      </c>
      <c r="G10" s="2">
        <v>137.58000000000001</v>
      </c>
      <c r="H10" s="2">
        <v>93.75</v>
      </c>
      <c r="I10" s="2">
        <v>406.21790350762808</v>
      </c>
      <c r="L10" s="44"/>
    </row>
    <row r="11" spans="1:12" ht="15" x14ac:dyDescent="0.2">
      <c r="A11" s="3" t="s">
        <v>100</v>
      </c>
      <c r="B11" s="4" t="s">
        <v>99</v>
      </c>
      <c r="C11" s="3"/>
      <c r="D11" s="2"/>
      <c r="E11" s="2"/>
      <c r="F11" s="2"/>
      <c r="G11" s="2"/>
      <c r="H11" s="2"/>
      <c r="I11" s="2"/>
    </row>
    <row r="12" spans="1:12" ht="15" x14ac:dyDescent="0.2">
      <c r="A12" s="3"/>
      <c r="B12" s="4" t="s">
        <v>55</v>
      </c>
      <c r="C12" s="3" t="s">
        <v>10</v>
      </c>
      <c r="D12" s="2">
        <v>23.12</v>
      </c>
      <c r="E12" s="2">
        <v>23.54</v>
      </c>
      <c r="F12" s="2">
        <v>23.54</v>
      </c>
      <c r="G12" s="2">
        <v>23.54</v>
      </c>
      <c r="H12" s="5">
        <v>23.54</v>
      </c>
      <c r="I12" s="5">
        <v>23.830000000000002</v>
      </c>
    </row>
    <row r="13" spans="1:12" ht="15" x14ac:dyDescent="0.2">
      <c r="A13" s="3"/>
      <c r="B13" s="4" t="s">
        <v>56</v>
      </c>
      <c r="C13" s="3" t="s">
        <v>10</v>
      </c>
      <c r="D13" s="2">
        <v>21.98</v>
      </c>
      <c r="E13" s="2">
        <v>22.37</v>
      </c>
      <c r="F13" s="2">
        <v>22.37</v>
      </c>
      <c r="G13" s="2">
        <v>22.37</v>
      </c>
      <c r="H13" s="5">
        <v>22.37</v>
      </c>
      <c r="I13" s="5">
        <v>22.439999999999998</v>
      </c>
    </row>
    <row r="14" spans="1:12" ht="15" x14ac:dyDescent="0.2">
      <c r="A14" s="3"/>
      <c r="B14" s="4" t="s">
        <v>57</v>
      </c>
      <c r="C14" s="3" t="s">
        <v>10</v>
      </c>
      <c r="D14" s="2">
        <v>14.08</v>
      </c>
      <c r="E14" s="2">
        <v>14.19</v>
      </c>
      <c r="F14" s="2">
        <v>14.19</v>
      </c>
      <c r="G14" s="2">
        <v>14.19</v>
      </c>
      <c r="H14" s="5">
        <v>14.19</v>
      </c>
      <c r="I14" s="5">
        <v>14.24</v>
      </c>
    </row>
    <row r="15" spans="1:12" ht="15" x14ac:dyDescent="0.2">
      <c r="A15" s="3"/>
      <c r="B15" s="4" t="s">
        <v>58</v>
      </c>
      <c r="C15" s="3" t="s">
        <v>10</v>
      </c>
      <c r="D15" s="2">
        <v>7.67</v>
      </c>
      <c r="E15" s="2">
        <v>7.73</v>
      </c>
      <c r="F15" s="2">
        <v>7.73</v>
      </c>
      <c r="G15" s="2">
        <v>7.73</v>
      </c>
      <c r="H15" s="5">
        <v>7.7299999999999995</v>
      </c>
      <c r="I15" s="5">
        <v>7.68</v>
      </c>
    </row>
    <row r="16" spans="1:12" ht="30" x14ac:dyDescent="0.2">
      <c r="A16" s="3" t="s">
        <v>98</v>
      </c>
      <c r="B16" s="4" t="s">
        <v>97</v>
      </c>
      <c r="C16" s="3"/>
      <c r="D16" s="2">
        <v>0.41</v>
      </c>
      <c r="E16" s="2">
        <v>0.41</v>
      </c>
      <c r="F16" s="2">
        <v>0.41</v>
      </c>
      <c r="G16" s="2">
        <v>0.54</v>
      </c>
      <c r="H16" s="2">
        <v>0.54</v>
      </c>
      <c r="I16" s="5">
        <v>1.1433599999999999</v>
      </c>
    </row>
  </sheetData>
  <mergeCells count="8">
    <mergeCell ref="G1:I1"/>
    <mergeCell ref="A3:I3"/>
    <mergeCell ref="A6:A7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Предложение</vt:lpstr>
      <vt:lpstr>Приложение 1</vt:lpstr>
      <vt:lpstr>Приложение 3</vt:lpstr>
      <vt:lpstr>Приложение 5</vt:lpstr>
      <vt:lpstr>'Приложение 3'!TABLE</vt:lpstr>
      <vt:lpstr>'Приложение 3'!Заголовки_для_печати</vt:lpstr>
      <vt:lpstr>'Приложение 3'!Область_печати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rodin_pa</cp:lastModifiedBy>
  <cp:lastPrinted>2015-05-15T00:23:58Z</cp:lastPrinted>
  <dcterms:created xsi:type="dcterms:W3CDTF">2014-08-15T10:06:32Z</dcterms:created>
  <dcterms:modified xsi:type="dcterms:W3CDTF">2017-04-27T06:27:20Z</dcterms:modified>
</cp:coreProperties>
</file>